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3経営比較分析表\"/>
    </mc:Choice>
  </mc:AlternateContent>
  <xr:revisionPtr revIDLastSave="0" documentId="13_ncr:1_{16C2A4D0-581A-446C-A31A-0C54C85DE4A4}" xr6:coauthVersionLast="36" xr6:coauthVersionMax="36" xr10:uidLastSave="{00000000-0000-0000-0000-000000000000}"/>
  <workbookProtection workbookAlgorithmName="SHA-512" workbookHashValue="pJ+rD0YZz4oayNs3x1nVfFp41xd4USzbvkAM+kSzhGIf5AiV4e9wgnfrCIXZFtS9B7gPUj2Vf3HkB5SDKJ/aVw==" workbookSaltValue="etAZmXm4TbQTJaWtbaGwq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AT10" i="4"/>
  <c r="AL10" i="4"/>
  <c r="AD10" i="4"/>
  <c r="W10" i="4"/>
  <c r="I10" i="4"/>
  <c r="BB8" i="4"/>
  <c r="AL8" i="4"/>
  <c r="AD8" i="4"/>
  <c r="P8" i="4"/>
  <c r="I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<sst xmlns="http://schemas.openxmlformats.org/spreadsheetml/2006/main" count="231" uniqueCount="117">
  <si>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</si>
  <si>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</si>
  <si>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</si>
  <si>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</si>
  <si>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</si>
  <si>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</si>
  <si>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</si>
  <si>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</si>
  <si>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</si>
  <si>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</si>
  <si>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</si>
  <si>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</si>
  <si>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</si>
  <si>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</si>
  <si>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</si>
  <si>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</si>
  <si>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</si>
  <si>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</si>
  <si>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</si>
  <si>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</si>
  <si>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</si>
  <si>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</si>
  <si>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</si>
  <si>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</si>
  <si>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</si>
  <si>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</si>
  <si>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</si>
  <si>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</si>
  <si>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</si>
  <si>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</si>
  <si>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</si>
  <si>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</si>
  <si>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</si>
  <si>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</si>
  <si>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</si>
  <si>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</si>
  <si>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</si>
  <si>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</si>
  <si>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</si>
  <si>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</si>
  <si>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</si>
  <si>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</si>
  <si>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</si>
  <si>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</si>
  <si>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</si>
  <si>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</si>
  <si>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</si>
  <si>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</si>
  <si>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</si>
  <si>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</si>
  <si>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</si>
  <si>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</si>
  <si>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</si>
  <si>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</si>
  <si>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</si>
  <si>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</si>
  <si>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</si>
  <si>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</si>
  <si>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</si>
  <si>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</si>
  <si>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</si>
  <si>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</si>
  <si>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</si>
  <si>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</si>
  <si>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</si>
  <si>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</si>
  <si>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</si>
  <si>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</si>
  <si>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</si>
  <si>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</si>
  <si>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</si>
  <si>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</si>
  <si>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</si>
  <si>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</si>
  <si>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</si>
  <si>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</si>
  <si>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</si>
  <si>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</si>
  <si>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</si>
  <si>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</si>
  <si>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</si>
  <si>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</si>
  <si>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</si>
  <si>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</si>
  <si>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</si>
  <si>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</si>
  <si>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</si>
  <si>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</si>
  <si>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</si>
  <si>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</si>
  <si>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</si>
  <si>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</si>
  <si>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</si>
  <si>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</si>
  <si>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</si>
  <si>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</si>
  <si>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</si>
  <si>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</si>
  <si>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</si>
  <si>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</si>
  <si>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</si>
  <si>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</si>
  <si>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</si>
  <si>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</si>
  <si>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</si>
  <si>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</si>
  <si>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</si>
  <si>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</si>
  <si>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</si>
  <si>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</si>
  <si>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</si>
  <si>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</si>
  <si>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</si>
  <si>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</si>
  <si>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例年経常収支比率が100％に及ばず赤字を示していたが、徐々に改善しＲ2年度以降黒字となった。今後も収支の改善に努め、累積欠損金の解消に取り組む必要がある。経費回収率については平成27年度の料金改定以降100%を超える水準で推移している。
　なお、企業債残高はR3年度は大きく減少しており、住居系の面整備も完了していることから、今後は施設の更新需要を見据え、引き続き企業債残高の抑制に努め、経営の健全化を図っていく必要がある。
　このほか、施設利用率については、施設の処理能力がやや過剰で効率性が低いが、現在、処理区の統合を進めていることから、利用率は上昇するものと思われる。</t>
    <phoneticPr fontId="4"/>
  </si>
  <si>
    <t xml:space="preserve">　減価償却率は今のところ低く、管渠は比較的新しい状態ではあるが、ストックマネジメント計画に基づき、後年度における管渠更新投資の平準化に努める必要がある。 </t>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</si>
  <si>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なお本市においては、事業の効率化のため処理施設の統廃合を順次進めているところであり、更新費用の縮減により更なる経営の健全化を図っていくこととしている。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</si>
</sst>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4C-410E-95DC-83DE35F7EB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5F4C-410E-95DC-83DE35F7EB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57.61</c:v>
                </c:pt>
                <c:pt idx="1">
                  <c:v>57.2</c:v>
                </c:pt>
                <c:pt idx="2">
                  <c:v>57.31</c:v>
                </c:pt>
                <c:pt idx="3">
                  <c:v>58.09</c:v>
                </c:pt>
                <c:pt idx="4">
                  <c:v>59.64</c:v>
                </c:pt>
              </c:numCache>
            </c:numRef>
          </c:val>
          <c:extLst>
            <c:ext xmlns:c16="http://schemas.microsoft.com/office/drawing/2014/chart" uri="{C3380CC4-5D6E-409C-BE32-E72D297353CC}">
              <c16:uniqueId val="{00000000-6CCB-44CD-AF49-AB0F845894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6CCB-44CD-AF49-AB0F845894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95.43</c:v>
                </c:pt>
                <c:pt idx="1">
                  <c:v>95.56</c:v>
                </c:pt>
                <c:pt idx="2">
                  <c:v>95.84</c:v>
                </c:pt>
                <c:pt idx="3">
                  <c:v>96.44</c:v>
                </c:pt>
                <c:pt idx="4">
                  <c:v>96.82</c:v>
                </c:pt>
              </c:numCache>
            </c:numRef>
          </c:val>
          <c:extLst>
            <c:ext xmlns:c16="http://schemas.microsoft.com/office/drawing/2014/chart" uri="{C3380CC4-5D6E-409C-BE32-E72D297353CC}">
              <c16:uniqueId val="{00000000-5225-408E-9EBA-F3C81587C4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5225-408E-9EBA-F3C81587C4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96.54</c:v>
                </c:pt>
                <c:pt idx="1">
                  <c:v>98.82</c:v>
                </c:pt>
                <c:pt idx="2">
                  <c:v>99.73</c:v>
                </c:pt>
                <c:pt idx="3">
                  <c:v>100.13</c:v>
                </c:pt>
                <c:pt idx="4">
                  <c:v>101.43</c:v>
                </c:pt>
              </c:numCache>
            </c:numRef>
          </c:val>
          <c:extLst>
            <c:ext xmlns:c16="http://schemas.microsoft.com/office/drawing/2014/chart" uri="{C3380CC4-5D6E-409C-BE32-E72D297353CC}">
              <c16:uniqueId val="{00000000-43C9-4619-94FC-62C7709E2C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43C9-4619-94FC-62C7709E2C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22.9</c:v>
                </c:pt>
                <c:pt idx="1">
                  <c:v>25.29</c:v>
                </c:pt>
                <c:pt idx="2">
                  <c:v>27.75</c:v>
                </c:pt>
                <c:pt idx="3">
                  <c:v>30.27</c:v>
                </c:pt>
                <c:pt idx="4">
                  <c:v>31.58</c:v>
                </c:pt>
              </c:numCache>
            </c:numRef>
          </c:val>
          <c:extLst>
            <c:ext xmlns:c16="http://schemas.microsoft.com/office/drawing/2014/chart" uri="{C3380CC4-5D6E-409C-BE32-E72D297353CC}">
              <c16:uniqueId val="{00000000-E8B3-4089-9362-A8BCCD3F7D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E8B3-4089-9362-A8BCCD3F7D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E-49BF-9BE9-464F20504A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4EFE-49BF-9BE9-464F20504A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146.66999999999999</c:v>
                </c:pt>
                <c:pt idx="1">
                  <c:v>149.38</c:v>
                </c:pt>
                <c:pt idx="2">
                  <c:v>151.91999999999999</c:v>
                </c:pt>
                <c:pt idx="3">
                  <c:v>147.63</c:v>
                </c:pt>
                <c:pt idx="4">
                  <c:v>142.44</c:v>
                </c:pt>
              </c:numCache>
            </c:numRef>
          </c:val>
          <c:extLst>
            <c:ext xmlns:c16="http://schemas.microsoft.com/office/drawing/2014/chart" uri="{C3380CC4-5D6E-409C-BE32-E72D297353CC}">
              <c16:uniqueId val="{00000000-2B48-4941-9C56-8D9F0AA2C3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2B48-4941-9C56-8D9F0AA2C3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70.87</c:v>
                </c:pt>
                <c:pt idx="1">
                  <c:v>74.06</c:v>
                </c:pt>
                <c:pt idx="2">
                  <c:v>71.430000000000007</c:v>
                </c:pt>
                <c:pt idx="3">
                  <c:v>72.41</c:v>
                </c:pt>
                <c:pt idx="4">
                  <c:v>65.41</c:v>
                </c:pt>
              </c:numCache>
            </c:numRef>
          </c:val>
          <c:extLst>
            <c:ext xmlns:c16="http://schemas.microsoft.com/office/drawing/2014/chart" uri="{C3380CC4-5D6E-409C-BE32-E72D297353CC}">
              <c16:uniqueId val="{00000000-FFBB-4507-830F-2F6173E30F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FFBB-4507-830F-2F6173E30F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624.23</c:v>
                </c:pt>
                <c:pt idx="1">
                  <c:v>615.5</c:v>
                </c:pt>
                <c:pt idx="2">
                  <c:v>590.16</c:v>
                </c:pt>
                <c:pt idx="3">
                  <c:v>621.78</c:v>
                </c:pt>
                <c:pt idx="4">
                  <c:v>172.08</c:v>
                </c:pt>
              </c:numCache>
            </c:numRef>
          </c:val>
          <c:extLst>
            <c:ext xmlns:c16="http://schemas.microsoft.com/office/drawing/2014/chart" uri="{C3380CC4-5D6E-409C-BE32-E72D297353CC}">
              <c16:uniqueId val="{00000000-2942-4BCC-84FB-A4F549213D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2942-4BCC-84FB-A4F549213D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130.38</c:v>
                </c:pt>
              </c:numCache>
            </c:numRef>
          </c:val>
          <c:extLst>
            <c:ext xmlns:c16="http://schemas.microsoft.com/office/drawing/2014/chart" uri="{C3380CC4-5D6E-409C-BE32-E72D297353CC}">
              <c16:uniqueId val="{00000000-B8A9-4C24-8B49-F62D25BD24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B8A9-4C24-8B49-F62D25BD24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131.76</c:v>
                </c:pt>
                <c:pt idx="1">
                  <c:v>134.74</c:v>
                </c:pt>
                <c:pt idx="2">
                  <c:v>132.57</c:v>
                </c:pt>
                <c:pt idx="3">
                  <c:v>132.72</c:v>
                </c:pt>
                <c:pt idx="4">
                  <c:v>102.3</c:v>
                </c:pt>
              </c:numCache>
            </c:numRef>
          </c:val>
          <c:extLst>
            <c:ext xmlns:c16="http://schemas.microsoft.com/office/drawing/2014/chart" uri="{C3380CC4-5D6E-409C-BE32-E72D297353CC}">
              <c16:uniqueId val="{00000000-2ED9-4F40-BC0A-F563972A89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2ED9-4F40-BC0A-F563972A89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40" zoomScaleNormal="40" workbookViewId="0">
      <selection activeCell="CG73" sqref="CG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白山市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非設置</v>
      </c>
      <c r="AE8" s="67"/>
      <c r="AF8" s="67"/>
      <c r="AG8" s="67"/>
      <c r="AH8" s="67"/>
      <c r="AI8" s="67"/>
      <c r="AJ8" s="67"/>
      <c r="AK8" s="3"/>
      <c r="AL8" s="55">
        <f>データ!S6</f>
        <v>113136</v>
      </c>
      <c r="AM8" s="55"/>
      <c r="AN8" s="55"/>
      <c r="AO8" s="55"/>
      <c r="AP8" s="55"/>
      <c r="AQ8" s="55"/>
      <c r="AR8" s="55"/>
      <c r="AS8" s="55"/>
      <c r="AT8" s="54">
        <f>データ!T6</f>
        <v>754.92</v>
      </c>
      <c r="AU8" s="54"/>
      <c r="AV8" s="54"/>
      <c r="AW8" s="54"/>
      <c r="AX8" s="54"/>
      <c r="AY8" s="54"/>
      <c r="AZ8" s="54"/>
      <c r="BA8" s="54"/>
      <c r="BB8" s="54">
        <f>データ!U6</f>
        <v>149.86000000000001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38.46</v>
      </c>
      <c r="J10" s="54"/>
      <c r="K10" s="54"/>
      <c r="L10" s="54"/>
      <c r="M10" s="54"/>
      <c r="N10" s="54"/>
      <c r="O10" s="54"/>
      <c r="P10" s="54">
        <f>データ!P6</f>
        <v>90.84</v>
      </c>
      <c r="Q10" s="54"/>
      <c r="R10" s="54"/>
      <c r="S10" s="54"/>
      <c r="T10" s="54"/>
      <c r="U10" s="54"/>
      <c r="V10" s="54"/>
      <c r="W10" s="54">
        <f>データ!Q6</f>
        <v>91.33</v>
      </c>
      <c r="X10" s="54"/>
      <c r="Y10" s="54"/>
      <c r="Z10" s="54"/>
      <c r="AA10" s="54"/>
      <c r="AB10" s="54"/>
      <c r="AC10" s="54"/>
      <c r="AD10" s="55">
        <f>データ!R6</f>
        <v>2662</v>
      </c>
      <c r="AE10" s="55"/>
      <c r="AF10" s="55"/>
      <c r="AG10" s="55"/>
      <c r="AH10" s="55"/>
      <c r="AI10" s="55"/>
      <c r="AJ10" s="55"/>
      <c r="AK10" s="2"/>
      <c r="AL10" s="55">
        <f>データ!V6</f>
        <v>102498</v>
      </c>
      <c r="AM10" s="55"/>
      <c r="AN10" s="55"/>
      <c r="AO10" s="55"/>
      <c r="AP10" s="55"/>
      <c r="AQ10" s="55"/>
      <c r="AR10" s="55"/>
      <c r="AS10" s="55"/>
      <c r="AT10" s="54">
        <f>データ!W6</f>
        <v>26.99</v>
      </c>
      <c r="AU10" s="54"/>
      <c r="AV10" s="54"/>
      <c r="AW10" s="54"/>
      <c r="AX10" s="54"/>
      <c r="AY10" s="54"/>
      <c r="AZ10" s="54"/>
      <c r="BA10" s="54"/>
      <c r="BB10" s="54">
        <f>データ!X6</f>
        <v>3797.63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I/WjoLSjvZmVghn9BsjGhMT25V7nZKOImxZ4buUsefCrBGG0YCxNEO9TSD1Z3dI+yqMYdMZmcDK5yzjLcRZfw==" saltValue="LW4d6JOSj7gf5aeiy5yw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172103</v>
      </c>
      <c r="D6" s="19">
        <f t="shared" si="3"/>
        <v>46</v>
      </c>
      <c r="E6" s="19">
        <f t="shared" si="3"/>
        <v>17</v>
      </c>
      <c r="F6" s="19">
        <f t="shared" si="3"/>
        <v>1</v>
      </c>
      <c r="G6" s="19">
        <f t="shared" si="3"/>
        <v>0</v>
      </c>
      <c r="H6" s="19" t="str">
        <f t="shared" si="3"/>
        <v>石川県　白山市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38.46</v>
      </c>
      <c r="P6" s="20">
        <f t="shared" si="3"/>
        <v>90.84</v>
      </c>
      <c r="Q6" s="20">
        <f t="shared" si="3"/>
        <v>91.33</v>
      </c>
      <c r="R6" s="20">
        <f t="shared" si="3"/>
        <v>2662</v>
      </c>
      <c r="S6" s="20">
        <f t="shared" si="3"/>
        <v>113136</v>
      </c>
      <c r="T6" s="20">
        <f t="shared" si="3"/>
        <v>754.92</v>
      </c>
      <c r="U6" s="20">
        <f t="shared" si="3"/>
        <v>149.86000000000001</v>
      </c>
      <c r="V6" s="20">
        <f t="shared" si="3"/>
        <v>102498</v>
      </c>
      <c r="W6" s="20">
        <f t="shared" si="3"/>
        <v>26.99</v>
      </c>
      <c r="X6" s="20">
        <f t="shared" si="3"/>
        <v>3797.63</v>
      </c>
      <c r="Y6" s="21">
        <f>IF(Y7="",NA(),Y7)</f>
        <v>96.54</v>
      </c>
      <c r="Z6" s="21">
        <f t="shared" ref="Z6:AH6" si="4">IF(Z7="",NA(),Z7)</f>
        <v>98.82</v>
      </c>
      <c r="AA6" s="21">
        <f t="shared" si="4"/>
        <v>99.73</v>
      </c>
      <c r="AB6" s="21">
        <f t="shared" si="4"/>
        <v>100.13</v>
      </c>
      <c r="AC6" s="21">
        <f t="shared" si="4"/>
        <v>101.43</v>
      </c>
      <c r="AD6" s="21">
        <f t="shared" si="4"/>
        <v>110.22</v>
      </c>
      <c r="AE6" s="21">
        <f t="shared" si="4"/>
        <v>110.01</v>
      </c>
      <c r="AF6" s="21">
        <f t="shared" si="4"/>
        <v>111.12</v>
      </c>
      <c r="AG6" s="21">
        <f t="shared" si="4"/>
        <v>109.58</v>
      </c>
      <c r="AH6" s="21">
        <f t="shared" si="4"/>
        <v>109.32</v>
      </c>
      <c r="AI6" s="20" t="str">
        <f>IF(AI7="","",IF(AI7="-","【-】","【"&amp;SUBSTITUTE(TEXT(AI7,"#,##0.00"),"-","△")&amp;"】"))</f>
        <v>【107.02】</v>
      </c>
      <c r="AJ6" s="21">
        <f>IF(AJ7="",NA(),AJ7)</f>
        <v>146.66999999999999</v>
      </c>
      <c r="AK6" s="21">
        <f t="shared" ref="AK6:AS6" si="5">IF(AK7="",NA(),AK7)</f>
        <v>149.38</v>
      </c>
      <c r="AL6" s="21">
        <f t="shared" si="5"/>
        <v>151.91999999999999</v>
      </c>
      <c r="AM6" s="21">
        <f t="shared" si="5"/>
        <v>147.63</v>
      </c>
      <c r="AN6" s="21">
        <f t="shared" si="5"/>
        <v>142.44</v>
      </c>
      <c r="AO6" s="21">
        <f t="shared" si="5"/>
        <v>3.21</v>
      </c>
      <c r="AP6" s="21">
        <f t="shared" si="5"/>
        <v>2.36</v>
      </c>
      <c r="AQ6" s="21">
        <f t="shared" si="5"/>
        <v>2.0699999999999998</v>
      </c>
      <c r="AR6" s="21">
        <f t="shared" si="5"/>
        <v>5.97</v>
      </c>
      <c r="AS6" s="21">
        <f t="shared" si="5"/>
        <v>1.54</v>
      </c>
      <c r="AT6" s="20" t="str">
        <f>IF(AT7="","",IF(AT7="-","【-】","【"&amp;SUBSTITUTE(TEXT(AT7,"#,##0.00"),"-","△")&amp;"】"))</f>
        <v>【3.09】</v>
      </c>
      <c r="AU6" s="21">
        <f>IF(AU7="",NA(),AU7)</f>
        <v>70.87</v>
      </c>
      <c r="AV6" s="21">
        <f t="shared" ref="AV6:BD6" si="6">IF(AV7="",NA(),AV7)</f>
        <v>74.06</v>
      </c>
      <c r="AW6" s="21">
        <f t="shared" si="6"/>
        <v>71.430000000000007</v>
      </c>
      <c r="AX6" s="21">
        <f t="shared" si="6"/>
        <v>72.41</v>
      </c>
      <c r="AY6" s="21">
        <f t="shared" si="6"/>
        <v>65.41</v>
      </c>
      <c r="AZ6" s="21">
        <f t="shared" si="6"/>
        <v>58.04</v>
      </c>
      <c r="BA6" s="21">
        <f t="shared" si="6"/>
        <v>62.12</v>
      </c>
      <c r="BB6" s="21">
        <f t="shared" si="6"/>
        <v>61.57</v>
      </c>
      <c r="BC6" s="21">
        <f t="shared" si="6"/>
        <v>60.82</v>
      </c>
      <c r="BD6" s="21">
        <f t="shared" si="6"/>
        <v>63.48</v>
      </c>
      <c r="BE6" s="20" t="str">
        <f>IF(BE7="","",IF(BE7="-","【-】","【"&amp;SUBSTITUTE(TEXT(BE7,"#,##0.00"),"-","△")&amp;"】"))</f>
        <v>【71.39】</v>
      </c>
      <c r="BF6" s="21">
        <f>IF(BF7="",NA(),BF7)</f>
        <v>624.23</v>
      </c>
      <c r="BG6" s="21">
        <f t="shared" ref="BG6:BO6" si="7">IF(BG7="",NA(),BG7)</f>
        <v>615.5</v>
      </c>
      <c r="BH6" s="21">
        <f t="shared" si="7"/>
        <v>590.16</v>
      </c>
      <c r="BI6" s="21">
        <f t="shared" si="7"/>
        <v>621.78</v>
      </c>
      <c r="BJ6" s="21">
        <f t="shared" si="7"/>
        <v>172.08</v>
      </c>
      <c r="BK6" s="21">
        <f t="shared" si="7"/>
        <v>917.29</v>
      </c>
      <c r="BL6" s="21">
        <f t="shared" si="7"/>
        <v>875.53</v>
      </c>
      <c r="BM6" s="21">
        <f t="shared" si="7"/>
        <v>867.39</v>
      </c>
      <c r="BN6" s="21">
        <f t="shared" si="7"/>
        <v>920.83</v>
      </c>
      <c r="BO6" s="21">
        <f t="shared" si="7"/>
        <v>874.02</v>
      </c>
      <c r="BP6" s="20" t="str">
        <f>IF(BP7="","",IF(BP7="-","【-】","【"&amp;SUBSTITUTE(TEXT(BP7,"#,##0.00"),"-","△")&amp;"】"))</f>
        <v>【669.11】</v>
      </c>
      <c r="BQ6" s="21">
        <f>IF(BQ7="",NA(),BQ7)</f>
        <v>100</v>
      </c>
      <c r="BR6" s="21">
        <f t="shared" ref="BR6:BZ6" si="8">IF(BR7="",NA(),BR7)</f>
        <v>100</v>
      </c>
      <c r="BS6" s="21">
        <f t="shared" si="8"/>
        <v>100</v>
      </c>
      <c r="BT6" s="21">
        <f t="shared" si="8"/>
        <v>100</v>
      </c>
      <c r="BU6" s="21">
        <f t="shared" si="8"/>
        <v>130.38</v>
      </c>
      <c r="BV6" s="21">
        <f t="shared" si="8"/>
        <v>99.67</v>
      </c>
      <c r="BW6" s="21">
        <f t="shared" si="8"/>
        <v>99.83</v>
      </c>
      <c r="BX6" s="21">
        <f t="shared" si="8"/>
        <v>100.91</v>
      </c>
      <c r="BY6" s="21">
        <f t="shared" si="8"/>
        <v>99.82</v>
      </c>
      <c r="BZ6" s="21">
        <f t="shared" si="8"/>
        <v>100.32</v>
      </c>
      <c r="CA6" s="20" t="str">
        <f>IF(CA7="","",IF(CA7="-","【-】","【"&amp;SUBSTITUTE(TEXT(CA7,"#,##0.00"),"-","△")&amp;"】"))</f>
        <v>【99.73】</v>
      </c>
      <c r="CB6" s="21">
        <f>IF(CB7="",NA(),CB7)</f>
        <v>131.76</v>
      </c>
      <c r="CC6" s="21">
        <f t="shared" ref="CC6:CK6" si="9">IF(CC7="",NA(),CC7)</f>
        <v>134.74</v>
      </c>
      <c r="CD6" s="21">
        <f t="shared" si="9"/>
        <v>132.57</v>
      </c>
      <c r="CE6" s="21">
        <f t="shared" si="9"/>
        <v>132.72</v>
      </c>
      <c r="CF6" s="21">
        <f t="shared" si="9"/>
        <v>102.3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57.61</v>
      </c>
      <c r="CN6" s="21">
        <f t="shared" ref="CN6:CV6" si="10">IF(CN7="",NA(),CN7)</f>
        <v>57.2</v>
      </c>
      <c r="CO6" s="21">
        <f t="shared" si="10"/>
        <v>57.31</v>
      </c>
      <c r="CP6" s="21">
        <f t="shared" si="10"/>
        <v>58.09</v>
      </c>
      <c r="CQ6" s="21">
        <f t="shared" si="10"/>
        <v>59.64</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95.43</v>
      </c>
      <c r="CY6" s="21">
        <f t="shared" ref="CY6:DG6" si="11">IF(CY7="",NA(),CY7)</f>
        <v>95.56</v>
      </c>
      <c r="CZ6" s="21">
        <f t="shared" si="11"/>
        <v>95.84</v>
      </c>
      <c r="DA6" s="21">
        <f t="shared" si="11"/>
        <v>96.44</v>
      </c>
      <c r="DB6" s="21">
        <f t="shared" si="11"/>
        <v>96.82</v>
      </c>
      <c r="DC6" s="21">
        <f t="shared" si="11"/>
        <v>93.86</v>
      </c>
      <c r="DD6" s="21">
        <f t="shared" si="11"/>
        <v>93.96</v>
      </c>
      <c r="DE6" s="21">
        <f t="shared" si="11"/>
        <v>94.06</v>
      </c>
      <c r="DF6" s="21">
        <f t="shared" si="11"/>
        <v>94.41</v>
      </c>
      <c r="DG6" s="21">
        <f t="shared" si="11"/>
        <v>94.43</v>
      </c>
      <c r="DH6" s="20" t="str">
        <f>IF(DH7="","",IF(DH7="-","【-】","【"&amp;SUBSTITUTE(TEXT(DH7,"#,##0.00"),"-","△")&amp;"】"))</f>
        <v>【95.72】</v>
      </c>
      <c r="DI6" s="21">
        <f>IF(DI7="",NA(),DI7)</f>
        <v>22.9</v>
      </c>
      <c r="DJ6" s="21">
        <f t="shared" ref="DJ6:DR6" si="12">IF(DJ7="",NA(),DJ7)</f>
        <v>25.29</v>
      </c>
      <c r="DK6" s="21">
        <f t="shared" si="12"/>
        <v>27.75</v>
      </c>
      <c r="DL6" s="21">
        <f t="shared" si="12"/>
        <v>30.27</v>
      </c>
      <c r="DM6" s="21">
        <f t="shared" si="12"/>
        <v>31.58</v>
      </c>
      <c r="DN6" s="21">
        <f t="shared" si="12"/>
        <v>31.19</v>
      </c>
      <c r="DO6" s="21">
        <f t="shared" si="12"/>
        <v>33.090000000000003</v>
      </c>
      <c r="DP6" s="21">
        <f t="shared" si="12"/>
        <v>34.33</v>
      </c>
      <c r="DQ6" s="21">
        <f t="shared" si="12"/>
        <v>34.15</v>
      </c>
      <c r="DR6" s="21">
        <f t="shared" si="12"/>
        <v>35.53</v>
      </c>
      <c r="DS6" s="20" t="str">
        <f>IF(DS7="","",IF(DS7="-","【-】","【"&amp;SUBSTITUTE(TEXT(DS7,"#,##0.00"),"-","△")&amp;"】"))</f>
        <v>【38.17】</v>
      </c>
      <c r="DT6" s="20">
        <f>IF(DT7="",NA(),DT7)</f>
        <v>0</v>
      </c>
      <c r="DU6" s="20">
        <f t="shared" ref="DU6:EC6" si="13">IF(DU7="",NA(),DU7)</f>
        <v>0</v>
      </c>
      <c r="DV6" s="20">
        <f t="shared" si="13"/>
        <v>0</v>
      </c>
      <c r="DW6" s="20">
        <f t="shared" si="13"/>
        <v>0</v>
      </c>
      <c r="DX6" s="20">
        <f t="shared" si="13"/>
        <v>0</v>
      </c>
      <c r="DY6" s="21">
        <f t="shared" si="13"/>
        <v>4.3099999999999996</v>
      </c>
      <c r="DZ6" s="21">
        <f t="shared" si="13"/>
        <v>5.04</v>
      </c>
      <c r="EA6" s="21">
        <f t="shared" si="13"/>
        <v>5.1100000000000003</v>
      </c>
      <c r="EB6" s="21">
        <f t="shared" si="13"/>
        <v>5.18</v>
      </c>
      <c r="EC6" s="21">
        <f t="shared" si="13"/>
        <v>6.01</v>
      </c>
      <c r="ED6" s="20" t="str">
        <f>IF(ED7="","",IF(ED7="-","【-】","【"&amp;SUBSTITUTE(TEXT(ED7,"#,##0.00"),"-","△")&amp;"】"))</f>
        <v>【6.54】</v>
      </c>
      <c r="EE6" s="20">
        <f>IF(EE7="",NA(),EE7)</f>
        <v>0</v>
      </c>
      <c r="EF6" s="21">
        <f t="shared" ref="EF6:EN6" si="14">IF(EF7="",NA(),EF7)</f>
        <v>0.08</v>
      </c>
      <c r="EG6" s="20">
        <f t="shared" si="14"/>
        <v>0</v>
      </c>
      <c r="EH6" s="20">
        <f t="shared" si="14"/>
        <v>0</v>
      </c>
      <c r="EI6" s="20">
        <f t="shared" si="14"/>
        <v>0</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172103</v>
      </c>
      <c r="D7" s="23">
        <v>46</v>
      </c>
      <c r="E7" s="23">
        <v>17</v>
      </c>
      <c r="F7" s="23">
        <v>1</v>
      </c>
      <c r="G7" s="23">
        <v>0</v>
      </c>
      <c r="H7" s="23" t="s">
        <v>95</v>
      </c>
      <c r="I7" s="23" t="s">
        <v>96</v>
      </c>
      <c r="J7" s="23" t="s">
        <v>97</v>
      </c>
      <c r="K7" s="23" t="s">
        <v>98</v>
      </c>
      <c r="L7" s="23" t="s">
        <v>99</v>
      </c>
      <c r="M7" s="23" t="s">
        <v>100</v>
      </c>
      <c r="N7" s="24" t="s">
        <v>101</v>
      </c>
      <c r="O7" s="24">
        <v>38.46</v>
      </c>
      <c r="P7" s="24">
        <v>90.84</v>
      </c>
      <c r="Q7" s="24">
        <v>91.33</v>
      </c>
      <c r="R7" s="24">
        <v>2662</v>
      </c>
      <c r="S7" s="24">
        <v>113136</v>
      </c>
      <c r="T7" s="24">
        <v>754.92</v>
      </c>
      <c r="U7" s="24">
        <v>149.86000000000001</v>
      </c>
      <c r="V7" s="24">
        <v>102498</v>
      </c>
      <c r="W7" s="24">
        <v>26.99</v>
      </c>
      <c r="X7" s="24">
        <v>3797.63</v>
      </c>
      <c r="Y7" s="24">
        <v>96.54</v>
      </c>
      <c r="Z7" s="24">
        <v>98.82</v>
      </c>
      <c r="AA7" s="24">
        <v>99.73</v>
      </c>
      <c r="AB7" s="24">
        <v>100.13</v>
      </c>
      <c r="AC7" s="24">
        <v>101.43</v>
      </c>
      <c r="AD7" s="24">
        <v>110.22</v>
      </c>
      <c r="AE7" s="24">
        <v>110.01</v>
      </c>
      <c r="AF7" s="24">
        <v>111.12</v>
      </c>
      <c r="AG7" s="24">
        <v>109.58</v>
      </c>
      <c r="AH7" s="24">
        <v>109.32</v>
      </c>
      <c r="AI7" s="24">
        <v>107.02</v>
      </c>
      <c r="AJ7" s="24">
        <v>146.66999999999999</v>
      </c>
      <c r="AK7" s="24">
        <v>149.38</v>
      </c>
      <c r="AL7" s="24">
        <v>151.91999999999999</v>
      </c>
      <c r="AM7" s="24">
        <v>147.63</v>
      </c>
      <c r="AN7" s="24">
        <v>142.44</v>
      </c>
      <c r="AO7" s="24">
        <v>3.21</v>
      </c>
      <c r="AP7" s="24">
        <v>2.36</v>
      </c>
      <c r="AQ7" s="24">
        <v>2.0699999999999998</v>
      </c>
      <c r="AR7" s="24">
        <v>5.97</v>
      </c>
      <c r="AS7" s="24">
        <v>1.54</v>
      </c>
      <c r="AT7" s="24">
        <v>3.09</v>
      </c>
      <c r="AU7" s="24">
        <v>70.87</v>
      </c>
      <c r="AV7" s="24">
        <v>74.06</v>
      </c>
      <c r="AW7" s="24">
        <v>71.430000000000007</v>
      </c>
      <c r="AX7" s="24">
        <v>72.41</v>
      </c>
      <c r="AY7" s="24">
        <v>65.41</v>
      </c>
      <c r="AZ7" s="24">
        <v>58.04</v>
      </c>
      <c r="BA7" s="24">
        <v>62.12</v>
      </c>
      <c r="BB7" s="24">
        <v>61.57</v>
      </c>
      <c r="BC7" s="24">
        <v>60.82</v>
      </c>
      <c r="BD7" s="24">
        <v>63.48</v>
      </c>
      <c r="BE7" s="24">
        <v>71.39</v>
      </c>
      <c r="BF7" s="24">
        <v>624.23</v>
      </c>
      <c r="BG7" s="24">
        <v>615.5</v>
      </c>
      <c r="BH7" s="24">
        <v>590.16</v>
      </c>
      <c r="BI7" s="24">
        <v>621.78</v>
      </c>
      <c r="BJ7" s="24">
        <v>172.08</v>
      </c>
      <c r="BK7" s="24">
        <v>917.29</v>
      </c>
      <c r="BL7" s="24">
        <v>875.53</v>
      </c>
      <c r="BM7" s="24">
        <v>867.39</v>
      </c>
      <c r="BN7" s="24">
        <v>920.83</v>
      </c>
      <c r="BO7" s="24">
        <v>874.02</v>
      </c>
      <c r="BP7" s="24">
        <v>669.11</v>
      </c>
      <c r="BQ7" s="24">
        <v>100</v>
      </c>
      <c r="BR7" s="24">
        <v>100</v>
      </c>
      <c r="BS7" s="24">
        <v>100</v>
      </c>
      <c r="BT7" s="24">
        <v>100</v>
      </c>
      <c r="BU7" s="24">
        <v>130.38</v>
      </c>
      <c r="BV7" s="24">
        <v>99.67</v>
      </c>
      <c r="BW7" s="24">
        <v>99.83</v>
      </c>
      <c r="BX7" s="24">
        <v>100.91</v>
      </c>
      <c r="BY7" s="24">
        <v>99.82</v>
      </c>
      <c r="BZ7" s="24">
        <v>100.32</v>
      </c>
      <c r="CA7" s="24">
        <v>99.73</v>
      </c>
      <c r="CB7" s="24">
        <v>131.76</v>
      </c>
      <c r="CC7" s="24">
        <v>134.74</v>
      </c>
      <c r="CD7" s="24">
        <v>132.57</v>
      </c>
      <c r="CE7" s="24">
        <v>132.72</v>
      </c>
      <c r="CF7" s="24">
        <v>102.3</v>
      </c>
      <c r="CG7" s="24">
        <v>159.6</v>
      </c>
      <c r="CH7" s="24">
        <v>158.94</v>
      </c>
      <c r="CI7" s="24">
        <v>158.04</v>
      </c>
      <c r="CJ7" s="24">
        <v>156.77000000000001</v>
      </c>
      <c r="CK7" s="24">
        <v>157.63999999999999</v>
      </c>
      <c r="CL7" s="24">
        <v>134.97999999999999</v>
      </c>
      <c r="CM7" s="24">
        <v>57.61</v>
      </c>
      <c r="CN7" s="24">
        <v>57.2</v>
      </c>
      <c r="CO7" s="24">
        <v>57.31</v>
      </c>
      <c r="CP7" s="24">
        <v>58.09</v>
      </c>
      <c r="CQ7" s="24">
        <v>59.64</v>
      </c>
      <c r="CR7" s="24">
        <v>66.34</v>
      </c>
      <c r="CS7" s="24">
        <v>67.069999999999993</v>
      </c>
      <c r="CT7" s="24">
        <v>66.78</v>
      </c>
      <c r="CU7" s="24">
        <v>67</v>
      </c>
      <c r="CV7" s="24">
        <v>66.650000000000006</v>
      </c>
      <c r="CW7" s="24">
        <v>59.99</v>
      </c>
      <c r="CX7" s="24">
        <v>95.43</v>
      </c>
      <c r="CY7" s="24">
        <v>95.56</v>
      </c>
      <c r="CZ7" s="24">
        <v>95.84</v>
      </c>
      <c r="DA7" s="24">
        <v>96.44</v>
      </c>
      <c r="DB7" s="24">
        <v>96.82</v>
      </c>
      <c r="DC7" s="24">
        <v>93.86</v>
      </c>
      <c r="DD7" s="24">
        <v>93.96</v>
      </c>
      <c r="DE7" s="24">
        <v>94.06</v>
      </c>
      <c r="DF7" s="24">
        <v>94.41</v>
      </c>
      <c r="DG7" s="24">
        <v>94.43</v>
      </c>
      <c r="DH7" s="24">
        <v>95.72</v>
      </c>
      <c r="DI7" s="24">
        <v>22.9</v>
      </c>
      <c r="DJ7" s="24">
        <v>25.29</v>
      </c>
      <c r="DK7" s="24">
        <v>27.75</v>
      </c>
      <c r="DL7" s="24">
        <v>30.27</v>
      </c>
      <c r="DM7" s="24">
        <v>31.58</v>
      </c>
      <c r="DN7" s="24">
        <v>31.19</v>
      </c>
      <c r="DO7" s="24">
        <v>33.090000000000003</v>
      </c>
      <c r="DP7" s="24">
        <v>34.33</v>
      </c>
      <c r="DQ7" s="24">
        <v>34.15</v>
      </c>
      <c r="DR7" s="24">
        <v>35.53</v>
      </c>
      <c r="DS7" s="24">
        <v>38.17</v>
      </c>
      <c r="DT7" s="24">
        <v>0</v>
      </c>
      <c r="DU7" s="24">
        <v>0</v>
      </c>
      <c r="DV7" s="24">
        <v>0</v>
      </c>
      <c r="DW7" s="24">
        <v>0</v>
      </c>
      <c r="DX7" s="24">
        <v>0</v>
      </c>
      <c r="DY7" s="24">
        <v>4.3099999999999996</v>
      </c>
      <c r="DZ7" s="24">
        <v>5.04</v>
      </c>
      <c r="EA7" s="24">
        <v>5.1100000000000003</v>
      </c>
      <c r="EB7" s="24">
        <v>5.18</v>
      </c>
      <c r="EC7" s="24">
        <v>6.01</v>
      </c>
      <c r="ED7" s="24">
        <v>6.54</v>
      </c>
      <c r="EE7" s="24">
        <v>0</v>
      </c>
      <c r="EF7" s="24">
        <v>0.08</v>
      </c>
      <c r="EG7" s="24">
        <v>0</v>
      </c>
      <c r="EH7" s="24">
        <v>0</v>
      </c>
      <c r="EI7" s="24">
        <v>0</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2023-01-12T23:30:08Z</dcterms:created>
  <dcterms:modified xsi:type="dcterms:W3CDTF">2023-01-18T02:33:17Z</dcterms:modified>
  <cp:category/>
</cp:coreProperties>
</file>