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10.130.1.103\010_情報系fs\080_上下水道部\020_企業総務課\06 調査関係（財政課等）\○経営比較分析表○\R03経営比較分析表\"/>
    </mc:Choice>
  </mc:AlternateContent>
  <xr:revisionPtr revIDLastSave="0" documentId="13_ncr:1_{C698DCB6-6BC3-49F7-8D3B-D5511105EF94}" xr6:coauthVersionLast="36" xr6:coauthVersionMax="36" xr10:uidLastSave="{00000000-0000-0000-0000-000000000000}"/>
  <workbookProtection workbookAlgorithmName="SHA-512" workbookHashValue="uxuSnYzUTjZuadRWJEqIaZz8s2gfnPxvOVhjaCVKmp9v1Ny1ri0V+/OZdUQvEOwWH/YLwFgfKwTF/RB4vLQ1FQ==" workbookSaltValue="k7LerGQx47ATccedSSBSU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AD10" i="4"/>
  <c r="W10" i="4"/>
  <c r="P10" i="4"/>
  <c r="B10" i="4"/>
  <c r="BB8" i="4"/>
  <c r="AT8" i="4"/>
  <c r="AL8" i="4"/>
  <c r="AD8" i="4"/>
  <c r="W8" i="4"/>
  <c r="P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<sst xmlns="http://schemas.openxmlformats.org/spreadsheetml/2006/main" count="231" uniqueCount="118">
  <si>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</si>
  <si>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</si>
  <si>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</si>
  <si>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</si>
  <si>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</si>
  <si>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</si>
  <si>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</si>
  <si>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</si>
  <si>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</si>
  <si>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</si>
  <si>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</si>
  <si>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</si>
  <si>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</si>
  <si>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</si>
  <si>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</si>
  <si>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</si>
  <si>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</si>
  <si>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</si>
  <si>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</si>
  <si>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</si>
  <si>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</si>
  <si>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</si>
  <si>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</si>
  <si>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</si>
  <si>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</si>
  <si>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</si>
  <si>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</si>
  <si>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</si>
  <si>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</si>
  <si>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</si>
  <si>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</si>
  <si>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</si>
  <si>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</si>
  <si>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</si>
  <si>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</si>
  <si>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</si>
  <si>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</si>
  <si>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</si>
  <si>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</si>
  <si>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</si>
  <si>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</si>
  <si>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</si>
  <si>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</si>
  <si>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</si>
  <si>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</si>
  <si>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</si>
  <si>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</si>
  <si>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</si>
  <si>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</si>
  <si>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</si>
  <si>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</si>
  <si>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</si>
  <si>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</si>
  <si>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</si>
  <si>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</si>
  <si>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</si>
  <si>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</si>
  <si>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</si>
  <si>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</si>
  <si>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</si>
  <si>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</si>
  <si>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</si>
  <si>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</si>
  <si>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</si>
  <si>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</si>
  <si>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</si>
  <si>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</si>
  <si>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</si>
  <si>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</si>
  <si>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</si>
  <si>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</si>
  <si>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</si>
  <si>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</si>
  <si>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</si>
  <si>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</si>
  <si>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</si>
  <si>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</si>
  <si>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</si>
  <si>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</si>
  <si>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</si>
  <si>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</si>
  <si>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</si>
  <si>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</si>
  <si>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</si>
  <si>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</si>
  <si>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</si>
  <si>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</si>
  <si>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</si>
  <si>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</si>
  <si>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</si>
  <si>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</si>
  <si>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</si>
  <si>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</si>
  <si>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</si>
  <si>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</si>
  <si>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</si>
  <si>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</si>
  <si>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</si>
  <si>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</si>
  <si>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</si>
  <si>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</si>
  <si>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</si>
  <si>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</si>
  <si>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</si>
  <si>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</si>
  <si>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</si>
  <si>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</si>
  <si>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</si>
  <si>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</si>
  <si>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</si>
  <si>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</si>
  <si>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</si>
  <si>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</si>
  <si>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</si>
  <si>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</si>
  <si>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平成29年度に100％を超えたが、平成30年以降は100%を下回り、それに伴い累積欠損金も増加に転じた。一方、汚水処理原価は類似団体と同水準であるが、経費回収率については100％を下回っている。
　類似団体との比較では、経営の健全性が保たれているとは言い難く、使用料金の見直しも含めより効率的な事業運営を行っていく必要がある。</t>
    <phoneticPr fontId="4"/>
  </si>
  <si>
    <t>　減価償却率は今のところ低く、管渠は比較的新しい状態ではあるが、ストックマネジメント計画に基づき、後年度における管渠更新投資の平準化に努める必要がある。</t>
    <phoneticPr fontId="4"/>
  </si>
  <si>
    <t xml:space="preserve">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</si>
</sst>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DD-4190-B5F6-A44B2E4C12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A7DD-4190-B5F6-A44B2E4C12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43.98</c:v>
                </c:pt>
                <c:pt idx="1">
                  <c:v>44.89</c:v>
                </c:pt>
                <c:pt idx="2">
                  <c:v>47.48</c:v>
                </c:pt>
                <c:pt idx="3">
                  <c:v>47.81</c:v>
                </c:pt>
                <c:pt idx="4">
                  <c:v>42.58</c:v>
                </c:pt>
              </c:numCache>
            </c:numRef>
          </c:val>
          <c:extLst>
            <c:ext xmlns:c16="http://schemas.microsoft.com/office/drawing/2014/chart" uri="{C3380CC4-5D6E-409C-BE32-E72D297353CC}">
              <c16:uniqueId val="{00000000-A67E-4135-A16D-937E5F6EC3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A67E-4135-A16D-937E5F6EC3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99.5</c:v>
                </c:pt>
                <c:pt idx="1">
                  <c:v>99.5</c:v>
                </c:pt>
                <c:pt idx="2">
                  <c:v>99.41</c:v>
                </c:pt>
                <c:pt idx="3">
                  <c:v>99.39</c:v>
                </c:pt>
                <c:pt idx="4">
                  <c:v>99.45</c:v>
                </c:pt>
              </c:numCache>
            </c:numRef>
          </c:val>
          <c:extLst>
            <c:ext xmlns:c16="http://schemas.microsoft.com/office/drawing/2014/chart" uri="{C3380CC4-5D6E-409C-BE32-E72D297353CC}">
              <c16:uniqueId val="{00000000-86B7-4EF0-ACBE-2AFA8AE298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86B7-4EF0-ACBE-2AFA8AE298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102.59</c:v>
                </c:pt>
                <c:pt idx="1">
                  <c:v>93.22</c:v>
                </c:pt>
                <c:pt idx="2">
                  <c:v>91.54</c:v>
                </c:pt>
                <c:pt idx="3">
                  <c:v>89.41</c:v>
                </c:pt>
                <c:pt idx="4">
                  <c:v>89.77</c:v>
                </c:pt>
              </c:numCache>
            </c:numRef>
          </c:val>
          <c:extLst>
            <c:ext xmlns:c16="http://schemas.microsoft.com/office/drawing/2014/chart" uri="{C3380CC4-5D6E-409C-BE32-E72D297353CC}">
              <c16:uniqueId val="{00000000-FFCB-409E-9694-E4F8694F6A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103.61</c:v>
                </c:pt>
                <c:pt idx="1">
                  <c:v>102.95</c:v>
                </c:pt>
                <c:pt idx="2">
                  <c:v>103.34</c:v>
                </c:pt>
                <c:pt idx="3">
                  <c:v>102.7</c:v>
                </c:pt>
                <c:pt idx="4">
                  <c:v>104.11</c:v>
                </c:pt>
              </c:numCache>
            </c:numRef>
          </c:val>
          <c:smooth val="0"/>
          <c:extLst>
            <c:ext xmlns:c16="http://schemas.microsoft.com/office/drawing/2014/chart" uri="{C3380CC4-5D6E-409C-BE32-E72D297353CC}">
              <c16:uniqueId val="{00000001-FFCB-409E-9694-E4F8694F6A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25.58</c:v>
                </c:pt>
                <c:pt idx="1">
                  <c:v>28.18</c:v>
                </c:pt>
                <c:pt idx="2">
                  <c:v>30.28</c:v>
                </c:pt>
                <c:pt idx="3">
                  <c:v>31.78</c:v>
                </c:pt>
                <c:pt idx="4">
                  <c:v>33.64</c:v>
                </c:pt>
              </c:numCache>
            </c:numRef>
          </c:val>
          <c:extLst>
            <c:ext xmlns:c16="http://schemas.microsoft.com/office/drawing/2014/chart" uri="{C3380CC4-5D6E-409C-BE32-E72D297353CC}">
              <c16:uniqueId val="{00000000-AE6C-4AF4-A233-D432D0EF59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28.59</c:v>
                </c:pt>
                <c:pt idx="1">
                  <c:v>26.56</c:v>
                </c:pt>
                <c:pt idx="2">
                  <c:v>27.82</c:v>
                </c:pt>
                <c:pt idx="3">
                  <c:v>29.24</c:v>
                </c:pt>
                <c:pt idx="4">
                  <c:v>31.73</c:v>
                </c:pt>
              </c:numCache>
            </c:numRef>
          </c:val>
          <c:smooth val="0"/>
          <c:extLst>
            <c:ext xmlns:c16="http://schemas.microsoft.com/office/drawing/2014/chart" uri="{C3380CC4-5D6E-409C-BE32-E72D297353CC}">
              <c16:uniqueId val="{00000001-AE6C-4AF4-A233-D432D0EF59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31-41BC-906C-6CC32A1DFB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031-41BC-906C-6CC32A1DFB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77.42</c:v>
                </c:pt>
                <c:pt idx="1">
                  <c:v>97.18</c:v>
                </c:pt>
                <c:pt idx="2">
                  <c:v>127.43</c:v>
                </c:pt>
                <c:pt idx="3">
                  <c:v>182.77</c:v>
                </c:pt>
                <c:pt idx="4">
                  <c:v>224.17</c:v>
                </c:pt>
              </c:numCache>
            </c:numRef>
          </c:val>
          <c:extLst>
            <c:ext xmlns:c16="http://schemas.microsoft.com/office/drawing/2014/chart" uri="{C3380CC4-5D6E-409C-BE32-E72D297353CC}">
              <c16:uniqueId val="{00000000-0086-4FA4-936F-AED6AC4585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80.63</c:v>
                </c:pt>
                <c:pt idx="1">
                  <c:v>27.02</c:v>
                </c:pt>
                <c:pt idx="2">
                  <c:v>29.74</c:v>
                </c:pt>
                <c:pt idx="3">
                  <c:v>48.2</c:v>
                </c:pt>
                <c:pt idx="4">
                  <c:v>46.91</c:v>
                </c:pt>
              </c:numCache>
            </c:numRef>
          </c:val>
          <c:smooth val="0"/>
          <c:extLst>
            <c:ext xmlns:c16="http://schemas.microsoft.com/office/drawing/2014/chart" uri="{C3380CC4-5D6E-409C-BE32-E72D297353CC}">
              <c16:uniqueId val="{00000001-0086-4FA4-936F-AED6AC4585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86.88</c:v>
                </c:pt>
                <c:pt idx="1">
                  <c:v>96.33</c:v>
                </c:pt>
                <c:pt idx="2">
                  <c:v>98.52</c:v>
                </c:pt>
                <c:pt idx="3">
                  <c:v>103.13</c:v>
                </c:pt>
                <c:pt idx="4">
                  <c:v>105.61</c:v>
                </c:pt>
              </c:numCache>
            </c:numRef>
          </c:val>
          <c:extLst>
            <c:ext xmlns:c16="http://schemas.microsoft.com/office/drawing/2014/chart" uri="{C3380CC4-5D6E-409C-BE32-E72D297353CC}">
              <c16:uniqueId val="{00000000-9239-422A-AF37-C6628775C0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70.92</c:v>
                </c:pt>
                <c:pt idx="1">
                  <c:v>60.67</c:v>
                </c:pt>
                <c:pt idx="2">
                  <c:v>53.44</c:v>
                </c:pt>
                <c:pt idx="3">
                  <c:v>46.85</c:v>
                </c:pt>
                <c:pt idx="4">
                  <c:v>44.35</c:v>
                </c:pt>
              </c:numCache>
            </c:numRef>
          </c:val>
          <c:smooth val="0"/>
          <c:extLst>
            <c:ext xmlns:c16="http://schemas.microsoft.com/office/drawing/2014/chart" uri="{C3380CC4-5D6E-409C-BE32-E72D297353CC}">
              <c16:uniqueId val="{00000001-9239-422A-AF37-C6628775C0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48.41</c:v>
                </c:pt>
                <c:pt idx="2" formatCode="#,##0.00;&quot;△&quot;#,##0.00">
                  <c:v>0</c:v>
                </c:pt>
                <c:pt idx="3" formatCode="#,##0.00;&quot;△&quot;#,##0.00">
                  <c:v>0</c:v>
                </c:pt>
                <c:pt idx="4">
                  <c:v>72.44</c:v>
                </c:pt>
              </c:numCache>
            </c:numRef>
          </c:val>
          <c:extLst>
            <c:ext xmlns:c16="http://schemas.microsoft.com/office/drawing/2014/chart" uri="{C3380CC4-5D6E-409C-BE32-E72D297353CC}">
              <c16:uniqueId val="{00000000-59DE-4723-9694-D0121E1293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59DE-4723-9694-D0121E1293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83.08</c:v>
                </c:pt>
                <c:pt idx="1">
                  <c:v>77.12</c:v>
                </c:pt>
                <c:pt idx="2">
                  <c:v>76.7</c:v>
                </c:pt>
                <c:pt idx="3">
                  <c:v>72.150000000000006</c:v>
                </c:pt>
                <c:pt idx="4">
                  <c:v>68.91</c:v>
                </c:pt>
              </c:numCache>
            </c:numRef>
          </c:val>
          <c:extLst>
            <c:ext xmlns:c16="http://schemas.microsoft.com/office/drawing/2014/chart" uri="{C3380CC4-5D6E-409C-BE32-E72D297353CC}">
              <c16:uniqueId val="{00000000-7D2A-4B9E-9ED3-179EB35693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7D2A-4B9E-9ED3-179EB35693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162.91999999999999</c:v>
                </c:pt>
                <c:pt idx="1">
                  <c:v>191.65</c:v>
                </c:pt>
                <c:pt idx="2">
                  <c:v>184.62</c:v>
                </c:pt>
                <c:pt idx="3">
                  <c:v>180.77</c:v>
                </c:pt>
                <c:pt idx="4">
                  <c:v>196.88</c:v>
                </c:pt>
              </c:numCache>
            </c:numRef>
          </c:val>
          <c:extLst>
            <c:ext xmlns:c16="http://schemas.microsoft.com/office/drawing/2014/chart" uri="{C3380CC4-5D6E-409C-BE32-E72D297353CC}">
              <c16:uniqueId val="{00000000-A5D8-413E-91C4-2B8E3D232A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A5D8-413E-91C4-2B8E3D232A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70" zoomScale="40" zoomScaleNormal="40" workbookViewId="0">
      <selection activeCell="CG86" sqref="CG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石川県　白山市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D1</v>
      </c>
      <c r="X8" s="66"/>
      <c r="Y8" s="66"/>
      <c r="Z8" s="66"/>
      <c r="AA8" s="66"/>
      <c r="AB8" s="66"/>
      <c r="AC8" s="66"/>
      <c r="AD8" s="67" t="str">
        <f>データ!$M$6</f>
        <v>非設置</v>
      </c>
      <c r="AE8" s="67"/>
      <c r="AF8" s="67"/>
      <c r="AG8" s="67"/>
      <c r="AH8" s="67"/>
      <c r="AI8" s="67"/>
      <c r="AJ8" s="67"/>
      <c r="AK8" s="3"/>
      <c r="AL8" s="55">
        <f>データ!S6</f>
        <v>113136</v>
      </c>
      <c r="AM8" s="55"/>
      <c r="AN8" s="55"/>
      <c r="AO8" s="55"/>
      <c r="AP8" s="55"/>
      <c r="AQ8" s="55"/>
      <c r="AR8" s="55"/>
      <c r="AS8" s="55"/>
      <c r="AT8" s="54">
        <f>データ!T6</f>
        <v>754.92</v>
      </c>
      <c r="AU8" s="54"/>
      <c r="AV8" s="54"/>
      <c r="AW8" s="54"/>
      <c r="AX8" s="54"/>
      <c r="AY8" s="54"/>
      <c r="AZ8" s="54"/>
      <c r="BA8" s="54"/>
      <c r="BB8" s="54">
        <f>データ!U6</f>
        <v>149.86000000000001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70.28</v>
      </c>
      <c r="J10" s="54"/>
      <c r="K10" s="54"/>
      <c r="L10" s="54"/>
      <c r="M10" s="54"/>
      <c r="N10" s="54"/>
      <c r="O10" s="54"/>
      <c r="P10" s="54">
        <f>データ!P6</f>
        <v>2.25</v>
      </c>
      <c r="Q10" s="54"/>
      <c r="R10" s="54"/>
      <c r="S10" s="54"/>
      <c r="T10" s="54"/>
      <c r="U10" s="54"/>
      <c r="V10" s="54"/>
      <c r="W10" s="54">
        <f>データ!Q6</f>
        <v>85.78</v>
      </c>
      <c r="X10" s="54"/>
      <c r="Y10" s="54"/>
      <c r="Z10" s="54"/>
      <c r="AA10" s="54"/>
      <c r="AB10" s="54"/>
      <c r="AC10" s="54"/>
      <c r="AD10" s="55">
        <f>データ!R6</f>
        <v>2662</v>
      </c>
      <c r="AE10" s="55"/>
      <c r="AF10" s="55"/>
      <c r="AG10" s="55"/>
      <c r="AH10" s="55"/>
      <c r="AI10" s="55"/>
      <c r="AJ10" s="55"/>
      <c r="AK10" s="2"/>
      <c r="AL10" s="55">
        <f>データ!V6</f>
        <v>2538</v>
      </c>
      <c r="AM10" s="55"/>
      <c r="AN10" s="55"/>
      <c r="AO10" s="55"/>
      <c r="AP10" s="55"/>
      <c r="AQ10" s="55"/>
      <c r="AR10" s="55"/>
      <c r="AS10" s="55"/>
      <c r="AT10" s="54">
        <f>データ!W6</f>
        <v>1.63</v>
      </c>
      <c r="AU10" s="54"/>
      <c r="AV10" s="54"/>
      <c r="AW10" s="54"/>
      <c r="AX10" s="54"/>
      <c r="AY10" s="54"/>
      <c r="AZ10" s="54"/>
      <c r="BA10" s="54"/>
      <c r="BB10" s="54">
        <f>データ!X6</f>
        <v>1557.06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PEURD7lASWkk0lncMYIzYSLuQsqZ/MBSUtXbFJbLcYi7CgkRf5P7PcMuqFvG6hLJCi7wdgIkkQupoOgsfaFf7w==" saltValue="Q60dXnKtt51cI4ggsAWb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172103</v>
      </c>
      <c r="D6" s="19">
        <f t="shared" si="3"/>
        <v>46</v>
      </c>
      <c r="E6" s="19">
        <f t="shared" si="3"/>
        <v>17</v>
      </c>
      <c r="F6" s="19">
        <f t="shared" si="3"/>
        <v>4</v>
      </c>
      <c r="G6" s="19">
        <f t="shared" si="3"/>
        <v>0</v>
      </c>
      <c r="H6" s="19" t="str">
        <f t="shared" si="3"/>
        <v>石川県　白山市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70.28</v>
      </c>
      <c r="P6" s="20">
        <f t="shared" si="3"/>
        <v>2.25</v>
      </c>
      <c r="Q6" s="20">
        <f t="shared" si="3"/>
        <v>85.78</v>
      </c>
      <c r="R6" s="20">
        <f t="shared" si="3"/>
        <v>2662</v>
      </c>
      <c r="S6" s="20">
        <f t="shared" si="3"/>
        <v>113136</v>
      </c>
      <c r="T6" s="20">
        <f t="shared" si="3"/>
        <v>754.92</v>
      </c>
      <c r="U6" s="20">
        <f t="shared" si="3"/>
        <v>149.86000000000001</v>
      </c>
      <c r="V6" s="20">
        <f t="shared" si="3"/>
        <v>2538</v>
      </c>
      <c r="W6" s="20">
        <f t="shared" si="3"/>
        <v>1.63</v>
      </c>
      <c r="X6" s="20">
        <f t="shared" si="3"/>
        <v>1557.06</v>
      </c>
      <c r="Y6" s="21">
        <f>IF(Y7="",NA(),Y7)</f>
        <v>102.59</v>
      </c>
      <c r="Z6" s="21">
        <f t="shared" ref="Z6:AH6" si="4">IF(Z7="",NA(),Z7)</f>
        <v>93.22</v>
      </c>
      <c r="AA6" s="21">
        <f t="shared" si="4"/>
        <v>91.54</v>
      </c>
      <c r="AB6" s="21">
        <f t="shared" si="4"/>
        <v>89.41</v>
      </c>
      <c r="AC6" s="21">
        <f t="shared" si="4"/>
        <v>89.77</v>
      </c>
      <c r="AD6" s="21">
        <f t="shared" si="4"/>
        <v>103.61</v>
      </c>
      <c r="AE6" s="21">
        <f t="shared" si="4"/>
        <v>102.95</v>
      </c>
      <c r="AF6" s="21">
        <f t="shared" si="4"/>
        <v>103.34</v>
      </c>
      <c r="AG6" s="21">
        <f t="shared" si="4"/>
        <v>102.7</v>
      </c>
      <c r="AH6" s="21">
        <f t="shared" si="4"/>
        <v>104.11</v>
      </c>
      <c r="AI6" s="20" t="str">
        <f>IF(AI7="","",IF(AI7="-","【-】","【"&amp;SUBSTITUTE(TEXT(AI7,"#,##0.00"),"-","△")&amp;"】"))</f>
        <v>【105.35】</v>
      </c>
      <c r="AJ6" s="21">
        <f>IF(AJ7="",NA(),AJ7)</f>
        <v>77.42</v>
      </c>
      <c r="AK6" s="21">
        <f t="shared" ref="AK6:AS6" si="5">IF(AK7="",NA(),AK7)</f>
        <v>97.18</v>
      </c>
      <c r="AL6" s="21">
        <f t="shared" si="5"/>
        <v>127.43</v>
      </c>
      <c r="AM6" s="21">
        <f t="shared" si="5"/>
        <v>182.77</v>
      </c>
      <c r="AN6" s="21">
        <f t="shared" si="5"/>
        <v>224.17</v>
      </c>
      <c r="AO6" s="21">
        <f t="shared" si="5"/>
        <v>80.63</v>
      </c>
      <c r="AP6" s="21">
        <f t="shared" si="5"/>
        <v>27.02</v>
      </c>
      <c r="AQ6" s="21">
        <f t="shared" si="5"/>
        <v>29.74</v>
      </c>
      <c r="AR6" s="21">
        <f t="shared" si="5"/>
        <v>48.2</v>
      </c>
      <c r="AS6" s="21">
        <f t="shared" si="5"/>
        <v>46.91</v>
      </c>
      <c r="AT6" s="20" t="str">
        <f>IF(AT7="","",IF(AT7="-","【-】","【"&amp;SUBSTITUTE(TEXT(AT7,"#,##0.00"),"-","△")&amp;"】"))</f>
        <v>【63.89】</v>
      </c>
      <c r="AU6" s="21">
        <f>IF(AU7="",NA(),AU7)</f>
        <v>86.88</v>
      </c>
      <c r="AV6" s="21">
        <f t="shared" ref="AV6:BD6" si="6">IF(AV7="",NA(),AV7)</f>
        <v>96.33</v>
      </c>
      <c r="AW6" s="21">
        <f t="shared" si="6"/>
        <v>98.52</v>
      </c>
      <c r="AX6" s="21">
        <f t="shared" si="6"/>
        <v>103.13</v>
      </c>
      <c r="AY6" s="21">
        <f t="shared" si="6"/>
        <v>105.61</v>
      </c>
      <c r="AZ6" s="21">
        <f t="shared" si="6"/>
        <v>70.92</v>
      </c>
      <c r="BA6" s="21">
        <f t="shared" si="6"/>
        <v>60.67</v>
      </c>
      <c r="BB6" s="21">
        <f t="shared" si="6"/>
        <v>53.44</v>
      </c>
      <c r="BC6" s="21">
        <f t="shared" si="6"/>
        <v>46.85</v>
      </c>
      <c r="BD6" s="21">
        <f t="shared" si="6"/>
        <v>44.35</v>
      </c>
      <c r="BE6" s="20" t="str">
        <f>IF(BE7="","",IF(BE7="-","【-】","【"&amp;SUBSTITUTE(TEXT(BE7,"#,##0.00"),"-","△")&amp;"】"))</f>
        <v>【44.07】</v>
      </c>
      <c r="BF6" s="20">
        <f>IF(BF7="",NA(),BF7)</f>
        <v>0</v>
      </c>
      <c r="BG6" s="21">
        <f t="shared" ref="BG6:BO6" si="7">IF(BG7="",NA(),BG7)</f>
        <v>48.41</v>
      </c>
      <c r="BH6" s="20">
        <f t="shared" si="7"/>
        <v>0</v>
      </c>
      <c r="BI6" s="20">
        <f t="shared" si="7"/>
        <v>0</v>
      </c>
      <c r="BJ6" s="21">
        <f t="shared" si="7"/>
        <v>72.44</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83.08</v>
      </c>
      <c r="BR6" s="21">
        <f t="shared" ref="BR6:BZ6" si="8">IF(BR7="",NA(),BR7)</f>
        <v>77.12</v>
      </c>
      <c r="BS6" s="21">
        <f t="shared" si="8"/>
        <v>76.7</v>
      </c>
      <c r="BT6" s="21">
        <f t="shared" si="8"/>
        <v>72.150000000000006</v>
      </c>
      <c r="BU6" s="21">
        <f t="shared" si="8"/>
        <v>68.91</v>
      </c>
      <c r="BV6" s="21">
        <f t="shared" si="8"/>
        <v>88.16</v>
      </c>
      <c r="BW6" s="21">
        <f t="shared" si="8"/>
        <v>87.03</v>
      </c>
      <c r="BX6" s="21">
        <f t="shared" si="8"/>
        <v>84.3</v>
      </c>
      <c r="BY6" s="21">
        <f t="shared" si="8"/>
        <v>82.88</v>
      </c>
      <c r="BZ6" s="21">
        <f t="shared" si="8"/>
        <v>82.53</v>
      </c>
      <c r="CA6" s="20" t="str">
        <f>IF(CA7="","",IF(CA7="-","【-】","【"&amp;SUBSTITUTE(TEXT(CA7,"#,##0.00"),"-","△")&amp;"】"))</f>
        <v>【75.31】</v>
      </c>
      <c r="CB6" s="21">
        <f>IF(CB7="",NA(),CB7)</f>
        <v>162.91999999999999</v>
      </c>
      <c r="CC6" s="21">
        <f t="shared" ref="CC6:CK6" si="9">IF(CC7="",NA(),CC7)</f>
        <v>191.65</v>
      </c>
      <c r="CD6" s="21">
        <f t="shared" si="9"/>
        <v>184.62</v>
      </c>
      <c r="CE6" s="21">
        <f t="shared" si="9"/>
        <v>180.77</v>
      </c>
      <c r="CF6" s="21">
        <f t="shared" si="9"/>
        <v>196.88</v>
      </c>
      <c r="CG6" s="21">
        <f t="shared" si="9"/>
        <v>173.89</v>
      </c>
      <c r="CH6" s="21">
        <f t="shared" si="9"/>
        <v>177.02</v>
      </c>
      <c r="CI6" s="21">
        <f t="shared" si="9"/>
        <v>185.47</v>
      </c>
      <c r="CJ6" s="21">
        <f t="shared" si="9"/>
        <v>187.76</v>
      </c>
      <c r="CK6" s="21">
        <f t="shared" si="9"/>
        <v>190.48</v>
      </c>
      <c r="CL6" s="20" t="str">
        <f>IF(CL7="","",IF(CL7="-","【-】","【"&amp;SUBSTITUTE(TEXT(CL7,"#,##0.00"),"-","△")&amp;"】"))</f>
        <v>【216.39】</v>
      </c>
      <c r="CM6" s="21">
        <f>IF(CM7="",NA(),CM7)</f>
        <v>43.98</v>
      </c>
      <c r="CN6" s="21">
        <f t="shared" ref="CN6:CV6" si="10">IF(CN7="",NA(),CN7)</f>
        <v>44.89</v>
      </c>
      <c r="CO6" s="21">
        <f t="shared" si="10"/>
        <v>47.48</v>
      </c>
      <c r="CP6" s="21">
        <f t="shared" si="10"/>
        <v>47.81</v>
      </c>
      <c r="CQ6" s="21">
        <f t="shared" si="10"/>
        <v>42.58</v>
      </c>
      <c r="CR6" s="21">
        <f t="shared" si="10"/>
        <v>42.38</v>
      </c>
      <c r="CS6" s="21">
        <f t="shared" si="10"/>
        <v>46.17</v>
      </c>
      <c r="CT6" s="21">
        <f t="shared" si="10"/>
        <v>45.68</v>
      </c>
      <c r="CU6" s="21">
        <f t="shared" si="10"/>
        <v>45.87</v>
      </c>
      <c r="CV6" s="21">
        <f t="shared" si="10"/>
        <v>44.24</v>
      </c>
      <c r="CW6" s="20" t="str">
        <f>IF(CW7="","",IF(CW7="-","【-】","【"&amp;SUBSTITUTE(TEXT(CW7,"#,##0.00"),"-","△")&amp;"】"))</f>
        <v>【42.57】</v>
      </c>
      <c r="CX6" s="21">
        <f>IF(CX7="",NA(),CX7)</f>
        <v>99.5</v>
      </c>
      <c r="CY6" s="21">
        <f t="shared" ref="CY6:DG6" si="11">IF(CY7="",NA(),CY7)</f>
        <v>99.5</v>
      </c>
      <c r="CZ6" s="21">
        <f t="shared" si="11"/>
        <v>99.41</v>
      </c>
      <c r="DA6" s="21">
        <f t="shared" si="11"/>
        <v>99.39</v>
      </c>
      <c r="DB6" s="21">
        <f t="shared" si="11"/>
        <v>99.45</v>
      </c>
      <c r="DC6" s="21">
        <f t="shared" si="11"/>
        <v>87.01</v>
      </c>
      <c r="DD6" s="21">
        <f t="shared" si="11"/>
        <v>87.84</v>
      </c>
      <c r="DE6" s="21">
        <f t="shared" si="11"/>
        <v>87.96</v>
      </c>
      <c r="DF6" s="21">
        <f t="shared" si="11"/>
        <v>87.65</v>
      </c>
      <c r="DG6" s="21">
        <f t="shared" si="11"/>
        <v>88.15</v>
      </c>
      <c r="DH6" s="20" t="str">
        <f>IF(DH7="","",IF(DH7="-","【-】","【"&amp;SUBSTITUTE(TEXT(DH7,"#,##0.00"),"-","△")&amp;"】"))</f>
        <v>【85.24】</v>
      </c>
      <c r="DI6" s="21">
        <f>IF(DI7="",NA(),DI7)</f>
        <v>25.58</v>
      </c>
      <c r="DJ6" s="21">
        <f t="shared" ref="DJ6:DR6" si="12">IF(DJ7="",NA(),DJ7)</f>
        <v>28.18</v>
      </c>
      <c r="DK6" s="21">
        <f t="shared" si="12"/>
        <v>30.28</v>
      </c>
      <c r="DL6" s="21">
        <f t="shared" si="12"/>
        <v>31.78</v>
      </c>
      <c r="DM6" s="21">
        <f t="shared" si="12"/>
        <v>33.64</v>
      </c>
      <c r="DN6" s="21">
        <f t="shared" si="12"/>
        <v>28.59</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0.15</v>
      </c>
      <c r="EK6" s="21">
        <f t="shared" si="14"/>
        <v>0.06</v>
      </c>
      <c r="EL6" s="21">
        <f t="shared" si="14"/>
        <v>0.04</v>
      </c>
      <c r="EM6" s="21">
        <f t="shared" si="14"/>
        <v>0.06</v>
      </c>
      <c r="EN6" s="21">
        <f t="shared" si="14"/>
        <v>0.27</v>
      </c>
      <c r="EO6" s="20" t="str">
        <f>IF(EO7="","",IF(EO7="-","【-】","【"&amp;SUBSTITUTE(TEXT(EO7,"#,##0.00"),"-","△")&amp;"】"))</f>
        <v>【0.15】</v>
      </c>
    </row>
    <row r="7" spans="1:148" s="22" customFormat="1" x14ac:dyDescent="0.15">
      <c r="A7" s="14"/>
      <c r="B7" s="23">
        <v>2021</v>
      </c>
      <c r="C7" s="23">
        <v>172103</v>
      </c>
      <c r="D7" s="23">
        <v>46</v>
      </c>
      <c r="E7" s="23">
        <v>17</v>
      </c>
      <c r="F7" s="23">
        <v>4</v>
      </c>
      <c r="G7" s="23">
        <v>0</v>
      </c>
      <c r="H7" s="23" t="s">
        <v>96</v>
      </c>
      <c r="I7" s="23" t="s">
        <v>97</v>
      </c>
      <c r="J7" s="23" t="s">
        <v>98</v>
      </c>
      <c r="K7" s="23" t="s">
        <v>99</v>
      </c>
      <c r="L7" s="23" t="s">
        <v>100</v>
      </c>
      <c r="M7" s="23" t="s">
        <v>101</v>
      </c>
      <c r="N7" s="24" t="s">
        <v>102</v>
      </c>
      <c r="O7" s="24">
        <v>70.28</v>
      </c>
      <c r="P7" s="24">
        <v>2.25</v>
      </c>
      <c r="Q7" s="24">
        <v>85.78</v>
      </c>
      <c r="R7" s="24">
        <v>2662</v>
      </c>
      <c r="S7" s="24">
        <v>113136</v>
      </c>
      <c r="T7" s="24">
        <v>754.92</v>
      </c>
      <c r="U7" s="24">
        <v>149.86000000000001</v>
      </c>
      <c r="V7" s="24">
        <v>2538</v>
      </c>
      <c r="W7" s="24">
        <v>1.63</v>
      </c>
      <c r="X7" s="24">
        <v>1557.06</v>
      </c>
      <c r="Y7" s="24">
        <v>102.59</v>
      </c>
      <c r="Z7" s="24">
        <v>93.22</v>
      </c>
      <c r="AA7" s="24">
        <v>91.54</v>
      </c>
      <c r="AB7" s="24">
        <v>89.41</v>
      </c>
      <c r="AC7" s="24">
        <v>89.77</v>
      </c>
      <c r="AD7" s="24">
        <v>103.61</v>
      </c>
      <c r="AE7" s="24">
        <v>102.95</v>
      </c>
      <c r="AF7" s="24">
        <v>103.34</v>
      </c>
      <c r="AG7" s="24">
        <v>102.7</v>
      </c>
      <c r="AH7" s="24">
        <v>104.11</v>
      </c>
      <c r="AI7" s="24">
        <v>105.35</v>
      </c>
      <c r="AJ7" s="24">
        <v>77.42</v>
      </c>
      <c r="AK7" s="24">
        <v>97.18</v>
      </c>
      <c r="AL7" s="24">
        <v>127.43</v>
      </c>
      <c r="AM7" s="24">
        <v>182.77</v>
      </c>
      <c r="AN7" s="24">
        <v>224.17</v>
      </c>
      <c r="AO7" s="24">
        <v>80.63</v>
      </c>
      <c r="AP7" s="24">
        <v>27.02</v>
      </c>
      <c r="AQ7" s="24">
        <v>29.74</v>
      </c>
      <c r="AR7" s="24">
        <v>48.2</v>
      </c>
      <c r="AS7" s="24">
        <v>46.91</v>
      </c>
      <c r="AT7" s="24">
        <v>63.89</v>
      </c>
      <c r="AU7" s="24">
        <v>86.88</v>
      </c>
      <c r="AV7" s="24">
        <v>96.33</v>
      </c>
      <c r="AW7" s="24">
        <v>98.52</v>
      </c>
      <c r="AX7" s="24">
        <v>103.13</v>
      </c>
      <c r="AY7" s="24">
        <v>105.61</v>
      </c>
      <c r="AZ7" s="24">
        <v>70.92</v>
      </c>
      <c r="BA7" s="24">
        <v>60.67</v>
      </c>
      <c r="BB7" s="24">
        <v>53.44</v>
      </c>
      <c r="BC7" s="24">
        <v>46.85</v>
      </c>
      <c r="BD7" s="24">
        <v>44.35</v>
      </c>
      <c r="BE7" s="24">
        <v>44.07</v>
      </c>
      <c r="BF7" s="24">
        <v>0</v>
      </c>
      <c r="BG7" s="24">
        <v>48.41</v>
      </c>
      <c r="BH7" s="24">
        <v>0</v>
      </c>
      <c r="BI7" s="24">
        <v>0</v>
      </c>
      <c r="BJ7" s="24">
        <v>72.44</v>
      </c>
      <c r="BK7" s="24">
        <v>1144.94</v>
      </c>
      <c r="BL7" s="24">
        <v>1252.71</v>
      </c>
      <c r="BM7" s="24">
        <v>1267.3900000000001</v>
      </c>
      <c r="BN7" s="24">
        <v>1268.6300000000001</v>
      </c>
      <c r="BO7" s="24">
        <v>1283.69</v>
      </c>
      <c r="BP7" s="24">
        <v>1201.79</v>
      </c>
      <c r="BQ7" s="24">
        <v>83.08</v>
      </c>
      <c r="BR7" s="24">
        <v>77.12</v>
      </c>
      <c r="BS7" s="24">
        <v>76.7</v>
      </c>
      <c r="BT7" s="24">
        <v>72.150000000000006</v>
      </c>
      <c r="BU7" s="24">
        <v>68.91</v>
      </c>
      <c r="BV7" s="24">
        <v>88.16</v>
      </c>
      <c r="BW7" s="24">
        <v>87.03</v>
      </c>
      <c r="BX7" s="24">
        <v>84.3</v>
      </c>
      <c r="BY7" s="24">
        <v>82.88</v>
      </c>
      <c r="BZ7" s="24">
        <v>82.53</v>
      </c>
      <c r="CA7" s="24">
        <v>75.31</v>
      </c>
      <c r="CB7" s="24">
        <v>162.91999999999999</v>
      </c>
      <c r="CC7" s="24">
        <v>191.65</v>
      </c>
      <c r="CD7" s="24">
        <v>184.62</v>
      </c>
      <c r="CE7" s="24">
        <v>180.77</v>
      </c>
      <c r="CF7" s="24">
        <v>196.88</v>
      </c>
      <c r="CG7" s="24">
        <v>173.89</v>
      </c>
      <c r="CH7" s="24">
        <v>177.02</v>
      </c>
      <c r="CI7" s="24">
        <v>185.47</v>
      </c>
      <c r="CJ7" s="24">
        <v>187.76</v>
      </c>
      <c r="CK7" s="24">
        <v>190.48</v>
      </c>
      <c r="CL7" s="24">
        <v>216.39</v>
      </c>
      <c r="CM7" s="24">
        <v>43.98</v>
      </c>
      <c r="CN7" s="24">
        <v>44.89</v>
      </c>
      <c r="CO7" s="24">
        <v>47.48</v>
      </c>
      <c r="CP7" s="24">
        <v>47.81</v>
      </c>
      <c r="CQ7" s="24">
        <v>42.58</v>
      </c>
      <c r="CR7" s="24">
        <v>42.38</v>
      </c>
      <c r="CS7" s="24">
        <v>46.17</v>
      </c>
      <c r="CT7" s="24">
        <v>45.68</v>
      </c>
      <c r="CU7" s="24">
        <v>45.87</v>
      </c>
      <c r="CV7" s="24">
        <v>44.24</v>
      </c>
      <c r="CW7" s="24">
        <v>42.57</v>
      </c>
      <c r="CX7" s="24">
        <v>99.5</v>
      </c>
      <c r="CY7" s="24">
        <v>99.5</v>
      </c>
      <c r="CZ7" s="24">
        <v>99.41</v>
      </c>
      <c r="DA7" s="24">
        <v>99.39</v>
      </c>
      <c r="DB7" s="24">
        <v>99.45</v>
      </c>
      <c r="DC7" s="24">
        <v>87.01</v>
      </c>
      <c r="DD7" s="24">
        <v>87.84</v>
      </c>
      <c r="DE7" s="24">
        <v>87.96</v>
      </c>
      <c r="DF7" s="24">
        <v>87.65</v>
      </c>
      <c r="DG7" s="24">
        <v>88.15</v>
      </c>
      <c r="DH7" s="24">
        <v>85.24</v>
      </c>
      <c r="DI7" s="24">
        <v>25.58</v>
      </c>
      <c r="DJ7" s="24">
        <v>28.18</v>
      </c>
      <c r="DK7" s="24">
        <v>30.28</v>
      </c>
      <c r="DL7" s="24">
        <v>31.78</v>
      </c>
      <c r="DM7" s="24">
        <v>33.64</v>
      </c>
      <c r="DN7" s="24">
        <v>28.59</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v>
      </c>
      <c r="EF7" s="24">
        <v>0</v>
      </c>
      <c r="EG7" s="24">
        <v>0</v>
      </c>
      <c r="EH7" s="24">
        <v>0</v>
      </c>
      <c r="EI7" s="24">
        <v>0</v>
      </c>
      <c r="EJ7" s="24">
        <v>0.15</v>
      </c>
      <c r="EK7" s="24">
        <v>0.06</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2023-01-12T23:38:45Z</dcterms:created>
  <dcterms:modified xsi:type="dcterms:W3CDTF">2023-01-18T02:35:17Z</dcterms:modified>
  <cp:category/>
</cp:coreProperties>
</file>