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n/bOo+nR/hBtNF2CGRNeDu074cqQe9PWJWBPJQyyfJ6Cit1ssdPY9Cmtqihuu/fNNqzTJ4b2hv1nnSYbR88XKw==" workbookSaltValue="v7ICJ3/Jl8/AmpjS9bIwN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<sst xmlns="http://schemas.openxmlformats.org/spreadsheetml/2006/main" count="228" uniqueCount="112">
  <si>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</si>
  <si>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</si>
  <si>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</si>
  <si>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</si>
  <si>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</si>
  <si>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</si>
  <si>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</si>
  <si>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</si>
  <si>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</si>
  <si>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</si>
  <si>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</si>
  <si>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</si>
  <si>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</si>
  <si>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</si>
  <si>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</si>
  <si>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</si>
  <si>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</si>
  <si>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</si>
  <si>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</si>
  <si>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</si>
  <si>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</si>
  <si>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</si>
  <si>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</si>
  <si>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</si>
  <si>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</si>
  <si>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</si>
  <si>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</si>
  <si>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</si>
  <si>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</si>
  <si>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</si>
  <si>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</si>
  <si>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</si>
  <si>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</si>
  <si>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</si>
  <si>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</si>
  <si>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</si>
  <si>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</si>
  <si>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</si>
  <si>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</si>
  <si>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</si>
  <si>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</si>
  <si>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</si>
  <si>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</si>
  <si>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</si>
  <si>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</si>
  <si>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</si>
  <si>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</si>
  <si>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</si>
  <si>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</si>
  <si>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</si>
  <si>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</si>
  <si>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</si>
  <si>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</si>
  <si>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</si>
  <si>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有形固定資産減価償却率及び管路経年化率は、年々耐用年数に達する管路が増加し、今後も管路及び施設の老朽化が進むことが予想されます。今後は経営戦略の見直しに併せ、適正な年間投資額を設定し、平準化を図りながら、基幹管路を重点に計画的な更新を図って行きます。</t>
    <rPh sb="67" eb="69">
      <t>ケイエイ</t>
    </rPh>
    <rPh sb="69" eb="71">
      <t>センリャク</t>
    </rPh>
    <rPh sb="72" eb="74">
      <t>ミナオ</t>
    </rPh>
    <rPh sb="76" eb="77">
      <t>アワ</t>
    </rPh>
    <rPh sb="79" eb="81">
      <t>テキセイ</t>
    </rPh>
    <rPh sb="82" eb="84">
      <t>ネンカン</t>
    </rPh>
    <rPh sb="84" eb="86">
      <t>トウシ</t>
    </rPh>
    <rPh sb="86" eb="87">
      <t>ガク</t>
    </rPh>
    <rPh sb="88" eb="90">
      <t>セッテイ</t>
    </rPh>
    <rPh sb="92" eb="95">
      <t>ヘイジュンカ</t>
    </rPh>
    <rPh sb="96" eb="97">
      <t>ハカ</t>
    </rPh>
    <rPh sb="102" eb="104">
      <t>キカン</t>
    </rPh>
    <rPh sb="104" eb="106">
      <t>カンロ</t>
    </rPh>
    <rPh sb="107" eb="109">
      <t>ジュウテン</t>
    </rPh>
    <rPh sb="110" eb="113">
      <t>ケイカクテキ</t>
    </rPh>
    <rPh sb="114" eb="116">
      <t>コウシン</t>
    </rPh>
    <rPh sb="117" eb="118">
      <t>ハカ</t>
    </rPh>
    <rPh sb="120" eb="121">
      <t>イ</t>
    </rPh>
    <phoneticPr fontId="1"/>
  </si>
  <si>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</si>
  <si>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</si>
  <si>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</si>
  <si>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</si>
  <si>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</si>
  <si>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</si>
  <si>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</si>
  <si>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</si>
  <si>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</si>
  <si>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</si>
  <si>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</si>
  <si>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</si>
  <si>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</si>
  <si>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</si>
  <si>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</si>
  <si>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</si>
  <si>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</si>
  <si>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</si>
  <si>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</si>
  <si>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</si>
  <si>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</si>
  <si>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</si>
  <si>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</si>
  <si>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</si>
  <si>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</si>
  <si>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</si>
  <si>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</si>
  <si>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</si>
  <si>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</si>
  <si>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</si>
  <si>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</si>
  <si>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</si>
  <si>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</si>
  <si>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</si>
  <si>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</si>
  <si>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</si>
  <si>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</si>
  <si>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</si>
  <si>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</si>
  <si>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</si>
  <si>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</si>
  <si>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</si>
  <si>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</si>
  <si>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</si>
  <si>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</si>
  <si>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</si>
  <si>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</si>
  <si>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</si>
  <si>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</si>
  <si>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</si>
  <si>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</si>
  <si>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</si>
  <si>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</si>
  <si>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</si>
  <si>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</si>
  <si>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比率については、黒字を示す100％以上を維持しており、累積欠損金もないことから健全な経営状況と言えます。また、流動比率は100％を超えているものの、類似団体を下回っており、今後は建設投資にかかる資金を計画的に確保していくことが重要となります。料金回収率においては、料金改定により100％を超え、類似団体を上回っており、適正な料金単価と言えます。このほか、費用の効率化を表す給水原価については年々減少しておりますが、今後は、維持管理費の増加が予想されることから、更なる費用の削減に努める必要があります。一方、施設利用率は類似団体を下回っており、今後の水需要の動向を慎重に見極めたうえで、適正化に向け検討するとともに、更なる有収率の向上を図るため、老朽管の更新等を推進することにより漏水対策の強化に努めて行きます。</t>
    <rPh sb="78" eb="80">
      <t>ルイジ</t>
    </rPh>
    <rPh sb="80" eb="82">
      <t>ダンタイ</t>
    </rPh>
    <rPh sb="83" eb="85">
      <t>シタマワ</t>
    </rPh>
    <rPh sb="90" eb="92">
      <t>コンゴ</t>
    </rPh>
    <rPh sb="93" eb="95">
      <t>ケンセツ</t>
    </rPh>
    <rPh sb="95" eb="97">
      <t>トウシ</t>
    </rPh>
    <rPh sb="101" eb="103">
      <t>シキン</t>
    </rPh>
    <rPh sb="104" eb="107">
      <t>ケイカクテキ</t>
    </rPh>
    <rPh sb="108" eb="110">
      <t>カクホ</t>
    </rPh>
    <rPh sb="117" eb="119">
      <t>ジュウヨウ</t>
    </rPh>
    <rPh sb="171" eb="172">
      <t>イ</t>
    </rPh>
    <rPh sb="199" eb="201">
      <t>ネンネン</t>
    </rPh>
    <rPh sb="211" eb="213">
      <t>コンゴ</t>
    </rPh>
    <rPh sb="215" eb="217">
      <t>イジ</t>
    </rPh>
    <rPh sb="217" eb="220">
      <t>カンリヒ</t>
    </rPh>
    <rPh sb="221" eb="223">
      <t>ゾウカ</t>
    </rPh>
    <rPh sb="224" eb="226">
      <t>ヨソウ</t>
    </rPh>
    <rPh sb="234" eb="235">
      <t>サラ</t>
    </rPh>
    <rPh sb="237" eb="239">
      <t>ヒヨウ</t>
    </rPh>
    <rPh sb="240" eb="242">
      <t>サクゲン</t>
    </rPh>
    <rPh sb="243" eb="244">
      <t>ツト</t>
    </rPh>
    <rPh sb="246" eb="248">
      <t>ヒツヨウ</t>
    </rPh>
    <rPh sb="311" eb="312">
      <t>サラ</t>
    </rPh>
    <rPh sb="321" eb="322">
      <t>ハカ</t>
    </rPh>
    <rPh sb="334" eb="336">
      <t>スイシン</t>
    </rPh>
    <rPh sb="351" eb="352">
      <t>ツト</t>
    </rPh>
    <rPh sb="354" eb="355">
      <t>イ</t>
    </rPh>
    <phoneticPr fontId="1"/>
  </si>
  <si>
    <t>料金改定を行ったことにより、料金回収率は100％を超え、現在の経営状況は概ね良好と言えます。今後は人口減少や節水型機器の普及等により料金収入は年々減少することが予想されます。また、管路や施設等の老朽化が進み、更新費用の増加も予想されます。今後は、より一層の経営の効率化を進めるとともに財源の将来見通しを見極め、過剰な投資を避けるとともに、投資の平準化を図り、将来にわたり持続的で健全な経営基盤の確立に努めて行きます。</t>
    <rPh sb="41" eb="42">
      <t>イ</t>
    </rPh>
    <rPh sb="80" eb="82">
      <t>ヨソウ</t>
    </rPh>
    <rPh sb="93" eb="95">
      <t>シセツ</t>
    </rPh>
    <rPh sb="200" eb="201">
      <t>ツト</t>
    </rPh>
    <rPh sb="203" eb="20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</si>
</sst>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0.53</c:v>
                </c:pt>
                <c:pt idx="2">
                  <c:v>0.3</c:v>
                </c:pt>
                <c:pt idx="3">
                  <c:v>0.1</c:v>
                </c:pt>
                <c:pt idx="4">
                  <c:v>0.1</c:v>
                </c:pt>
              </c:numCache>
            </c:numRef>
          </c:val>
          <c:extLst>
            <c:ext xmlns:c16="http://schemas.microsoft.com/office/drawing/2014/chart" uri="{C3380CC4-5D6E-409C-BE32-E72D297353CC}">
              <c16:uniqueId val="{00000000-7EC4-4FD4-975C-25427D1598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0.63</c:v>
                </c:pt>
                <c:pt idx="2">
                  <c:v>0.54</c:v>
                </c:pt>
                <c:pt idx="3">
                  <c:v>0.56999999999999995</c:v>
                </c:pt>
                <c:pt idx="4">
                  <c:v>0.52</c:v>
                </c:pt>
              </c:numCache>
            </c:numRef>
          </c:val>
          <c:smooth val="0"/>
          <c:extLst>
            <c:ext xmlns:c16="http://schemas.microsoft.com/office/drawing/2014/chart" uri="{C3380CC4-5D6E-409C-BE32-E72D297353CC}">
              <c16:uniqueId val="{00000001-7EC4-4FD4-975C-25427D1598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113.29</c:v>
                </c:pt>
                <c:pt idx="1">
                  <c:v>112.96</c:v>
                </c:pt>
                <c:pt idx="2">
                  <c:v>112.17</c:v>
                </c:pt>
                <c:pt idx="3">
                  <c:v>115.91</c:v>
                </c:pt>
                <c:pt idx="4">
                  <c:v>119.1</c:v>
                </c:pt>
              </c:numCache>
            </c:numRef>
          </c:val>
          <c:extLst>
            <c:ext xmlns:c16="http://schemas.microsoft.com/office/drawing/2014/chart" uri="{C3380CC4-5D6E-409C-BE32-E72D297353CC}">
              <c16:uniqueId val="{00000000-94E9-4E65-8726-8EAF2509B7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111.44</c:v>
                </c:pt>
                <c:pt idx="2">
                  <c:v>109.01</c:v>
                </c:pt>
                <c:pt idx="3">
                  <c:v>108.83</c:v>
                </c:pt>
                <c:pt idx="4">
                  <c:v>109.23</c:v>
                </c:pt>
              </c:numCache>
            </c:numRef>
          </c:val>
          <c:smooth val="0"/>
          <c:extLst>
            <c:ext xmlns:c16="http://schemas.microsoft.com/office/drawing/2014/chart" uri="{C3380CC4-5D6E-409C-BE32-E72D297353CC}">
              <c16:uniqueId val="{00000001-94E9-4E65-8726-8EAF2509B7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52.22</c:v>
                </c:pt>
                <c:pt idx="1">
                  <c:v>52.43</c:v>
                </c:pt>
                <c:pt idx="2">
                  <c:v>52.26</c:v>
                </c:pt>
                <c:pt idx="3">
                  <c:v>53.96</c:v>
                </c:pt>
                <c:pt idx="4">
                  <c:v>55.49</c:v>
                </c:pt>
              </c:numCache>
            </c:numRef>
          </c:val>
          <c:extLst>
            <c:ext xmlns:c16="http://schemas.microsoft.com/office/drawing/2014/chart" uri="{C3380CC4-5D6E-409C-BE32-E72D297353CC}">
              <c16:uniqueId val="{00000000-6328-4F45-9B06-798DCAC772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47.62</c:v>
                </c:pt>
                <c:pt idx="2">
                  <c:v>48.17</c:v>
                </c:pt>
                <c:pt idx="3">
                  <c:v>48.83</c:v>
                </c:pt>
                <c:pt idx="4">
                  <c:v>49.96</c:v>
                </c:pt>
              </c:numCache>
            </c:numRef>
          </c:val>
          <c:smooth val="0"/>
          <c:extLst>
            <c:ext xmlns:c16="http://schemas.microsoft.com/office/drawing/2014/chart" uri="{C3380CC4-5D6E-409C-BE32-E72D297353CC}">
              <c16:uniqueId val="{00000001-6328-4F45-9B06-798DCAC772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2.06</c:v>
                </c:pt>
                <c:pt idx="1">
                  <c:v>1.98</c:v>
                </c:pt>
                <c:pt idx="2">
                  <c:v>2.62</c:v>
                </c:pt>
                <c:pt idx="3">
                  <c:v>5.51</c:v>
                </c:pt>
                <c:pt idx="4">
                  <c:v>5.5</c:v>
                </c:pt>
              </c:numCache>
            </c:numRef>
          </c:val>
          <c:extLst>
            <c:ext xmlns:c16="http://schemas.microsoft.com/office/drawing/2014/chart" uri="{C3380CC4-5D6E-409C-BE32-E72D297353CC}">
              <c16:uniqueId val="{00000000-ADA3-4558-9B58-B48832B6A5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16.27</c:v>
                </c:pt>
                <c:pt idx="2">
                  <c:v>17.12</c:v>
                </c:pt>
                <c:pt idx="3">
                  <c:v>18.18</c:v>
                </c:pt>
                <c:pt idx="4">
                  <c:v>19.32</c:v>
                </c:pt>
              </c:numCache>
            </c:numRef>
          </c:val>
          <c:smooth val="0"/>
          <c:extLst>
            <c:ext xmlns:c16="http://schemas.microsoft.com/office/drawing/2014/chart" uri="{C3380CC4-5D6E-409C-BE32-E72D297353CC}">
              <c16:uniqueId val="{00000001-ADA3-4558-9B58-B48832B6A5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11-4915-AF8A-01DFF5EBAB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1.03</c:v>
                </c:pt>
                <c:pt idx="2">
                  <c:v>3.7</c:v>
                </c:pt>
                <c:pt idx="3">
                  <c:v>4.34</c:v>
                </c:pt>
                <c:pt idx="4">
                  <c:v>4.6900000000000004</c:v>
                </c:pt>
              </c:numCache>
            </c:numRef>
          </c:val>
          <c:smooth val="0"/>
          <c:extLst>
            <c:ext xmlns:c16="http://schemas.microsoft.com/office/drawing/2014/chart" uri="{C3380CC4-5D6E-409C-BE32-E72D297353CC}">
              <c16:uniqueId val="{00000001-8311-4915-AF8A-01DFF5EBAB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141.19999999999999</c:v>
                </c:pt>
                <c:pt idx="1">
                  <c:v>84.47</c:v>
                </c:pt>
                <c:pt idx="2">
                  <c:v>141.1</c:v>
                </c:pt>
                <c:pt idx="3">
                  <c:v>150.54</c:v>
                </c:pt>
                <c:pt idx="4">
                  <c:v>191.04</c:v>
                </c:pt>
              </c:numCache>
            </c:numRef>
          </c:val>
          <c:extLst>
            <c:ext xmlns:c16="http://schemas.microsoft.com/office/drawing/2014/chart" uri="{C3380CC4-5D6E-409C-BE32-E72D297353CC}">
              <c16:uniqueId val="{00000000-0017-4EB7-9E1F-A6D0959F95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349.83</c:v>
                </c:pt>
                <c:pt idx="2">
                  <c:v>365.18</c:v>
                </c:pt>
                <c:pt idx="3">
                  <c:v>327.77</c:v>
                </c:pt>
                <c:pt idx="4">
                  <c:v>338.02</c:v>
                </c:pt>
              </c:numCache>
            </c:numRef>
          </c:val>
          <c:smooth val="0"/>
          <c:extLst>
            <c:ext xmlns:c16="http://schemas.microsoft.com/office/drawing/2014/chart" uri="{C3380CC4-5D6E-409C-BE32-E72D297353CC}">
              <c16:uniqueId val="{00000001-0017-4EB7-9E1F-A6D0959F95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679.59</c:v>
                </c:pt>
                <c:pt idx="1">
                  <c:v>636.54</c:v>
                </c:pt>
                <c:pt idx="2">
                  <c:v>644.39</c:v>
                </c:pt>
                <c:pt idx="3">
                  <c:v>601.19000000000005</c:v>
                </c:pt>
                <c:pt idx="4">
                  <c:v>541.41</c:v>
                </c:pt>
              </c:numCache>
            </c:numRef>
          </c:val>
          <c:extLst>
            <c:ext xmlns:c16="http://schemas.microsoft.com/office/drawing/2014/chart" uri="{C3380CC4-5D6E-409C-BE32-E72D297353CC}">
              <c16:uniqueId val="{00000000-2672-4859-B998-D2AF7D1C59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314.87</c:v>
                </c:pt>
                <c:pt idx="2">
                  <c:v>371.65</c:v>
                </c:pt>
                <c:pt idx="3">
                  <c:v>397.1</c:v>
                </c:pt>
                <c:pt idx="4">
                  <c:v>379.91</c:v>
                </c:pt>
              </c:numCache>
            </c:numRef>
          </c:val>
          <c:smooth val="0"/>
          <c:extLst>
            <c:ext xmlns:c16="http://schemas.microsoft.com/office/drawing/2014/chart" uri="{C3380CC4-5D6E-409C-BE32-E72D297353CC}">
              <c16:uniqueId val="{00000001-2672-4859-B998-D2AF7D1C59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87.11</c:v>
                </c:pt>
                <c:pt idx="1">
                  <c:v>92.6</c:v>
                </c:pt>
                <c:pt idx="2">
                  <c:v>97.02</c:v>
                </c:pt>
                <c:pt idx="3">
                  <c:v>102.63</c:v>
                </c:pt>
                <c:pt idx="4">
                  <c:v>111.25</c:v>
                </c:pt>
              </c:numCache>
            </c:numRef>
          </c:val>
          <c:extLst>
            <c:ext xmlns:c16="http://schemas.microsoft.com/office/drawing/2014/chart" uri="{C3380CC4-5D6E-409C-BE32-E72D297353CC}">
              <c16:uniqueId val="{00000000-1E09-4A39-BA1E-90C755A9DC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103.54</c:v>
                </c:pt>
                <c:pt idx="2">
                  <c:v>98.77</c:v>
                </c:pt>
                <c:pt idx="3">
                  <c:v>95.79</c:v>
                </c:pt>
                <c:pt idx="4">
                  <c:v>98.3</c:v>
                </c:pt>
              </c:numCache>
            </c:numRef>
          </c:val>
          <c:smooth val="0"/>
          <c:extLst>
            <c:ext xmlns:c16="http://schemas.microsoft.com/office/drawing/2014/chart" uri="{C3380CC4-5D6E-409C-BE32-E72D297353CC}">
              <c16:uniqueId val="{00000001-1E09-4A39-BA1E-90C755A9DC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121.65</c:v>
                </c:pt>
                <c:pt idx="1">
                  <c:v>120.35</c:v>
                </c:pt>
                <c:pt idx="2">
                  <c:v>122.39</c:v>
                </c:pt>
                <c:pt idx="3">
                  <c:v>117.56</c:v>
                </c:pt>
                <c:pt idx="4">
                  <c:v>112.78</c:v>
                </c:pt>
              </c:numCache>
            </c:numRef>
          </c:val>
          <c:extLst>
            <c:ext xmlns:c16="http://schemas.microsoft.com/office/drawing/2014/chart" uri="{C3380CC4-5D6E-409C-BE32-E72D297353CC}">
              <c16:uniqueId val="{00000000-77AB-43D3-896F-EC764AD617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167.46</c:v>
                </c:pt>
                <c:pt idx="2">
                  <c:v>173.67</c:v>
                </c:pt>
                <c:pt idx="3">
                  <c:v>171.13</c:v>
                </c:pt>
                <c:pt idx="4">
                  <c:v>173.7</c:v>
                </c:pt>
              </c:numCache>
            </c:numRef>
          </c:val>
          <c:smooth val="0"/>
          <c:extLst>
            <c:ext xmlns:c16="http://schemas.microsoft.com/office/drawing/2014/chart" uri="{C3380CC4-5D6E-409C-BE32-E72D297353CC}">
              <c16:uniqueId val="{00000001-77AB-43D3-896F-EC764AD617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49.58</c:v>
                </c:pt>
                <c:pt idx="1">
                  <c:v>48.76</c:v>
                </c:pt>
                <c:pt idx="2">
                  <c:v>47.86</c:v>
                </c:pt>
                <c:pt idx="3">
                  <c:v>48.14</c:v>
                </c:pt>
                <c:pt idx="4">
                  <c:v>49.23</c:v>
                </c:pt>
              </c:numCache>
            </c:numRef>
          </c:val>
          <c:extLst>
            <c:ext xmlns:c16="http://schemas.microsoft.com/office/drawing/2014/chart" uri="{C3380CC4-5D6E-409C-BE32-E72D297353CC}">
              <c16:uniqueId val="{00000000-4177-402A-9FA1-322A35D5E2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59.46</c:v>
                </c:pt>
                <c:pt idx="2">
                  <c:v>59.67</c:v>
                </c:pt>
                <c:pt idx="3">
                  <c:v>60.12</c:v>
                </c:pt>
                <c:pt idx="4">
                  <c:v>60.34</c:v>
                </c:pt>
              </c:numCache>
            </c:numRef>
          </c:val>
          <c:smooth val="0"/>
          <c:extLst>
            <c:ext xmlns:c16="http://schemas.microsoft.com/office/drawing/2014/chart" uri="{C3380CC4-5D6E-409C-BE32-E72D297353CC}">
              <c16:uniqueId val="{00000001-4177-402A-9FA1-322A35D5E2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90.11</c:v>
                </c:pt>
                <c:pt idx="1">
                  <c:v>93.27</c:v>
                </c:pt>
                <c:pt idx="2">
                  <c:v>91.7</c:v>
                </c:pt>
                <c:pt idx="3">
                  <c:v>92.17</c:v>
                </c:pt>
                <c:pt idx="4">
                  <c:v>91.11</c:v>
                </c:pt>
              </c:numCache>
            </c:numRef>
          </c:val>
          <c:extLst>
            <c:ext xmlns:c16="http://schemas.microsoft.com/office/drawing/2014/chart" uri="{C3380CC4-5D6E-409C-BE32-E72D297353CC}">
              <c16:uniqueId val="{00000000-11F2-417F-A0EC-93C9E5B13C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87.41</c:v>
                </c:pt>
                <c:pt idx="2">
                  <c:v>84.6</c:v>
                </c:pt>
                <c:pt idx="3">
                  <c:v>84.24</c:v>
                </c:pt>
                <c:pt idx="4">
                  <c:v>84.19</c:v>
                </c:pt>
              </c:numCache>
            </c:numRef>
          </c:val>
          <c:smooth val="0"/>
          <c:extLst>
            <c:ext xmlns:c16="http://schemas.microsoft.com/office/drawing/2014/chart" uri="{C3380CC4-5D6E-409C-BE32-E72D297353CC}">
              <c16:uniqueId val="{00000001-11F2-417F-A0EC-93C9E5B13C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XFD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能美市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49769</v>
      </c>
      <c r="AM8" s="44"/>
      <c r="AN8" s="44"/>
      <c r="AO8" s="44"/>
      <c r="AP8" s="44"/>
      <c r="AQ8" s="44"/>
      <c r="AR8" s="44"/>
      <c r="AS8" s="44"/>
      <c r="AT8" s="45">
        <f>データ!$S$6</f>
        <v>84.14</v>
      </c>
      <c r="AU8" s="46"/>
      <c r="AV8" s="46"/>
      <c r="AW8" s="46"/>
      <c r="AX8" s="46"/>
      <c r="AY8" s="46"/>
      <c r="AZ8" s="46"/>
      <c r="BA8" s="46"/>
      <c r="BB8" s="47">
        <f>データ!$T$6</f>
        <v>591.5</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15">
      <c r="A9" s="2"/>
      <c r="B9" s="33" t="s">
        <v>24</v>
      </c>
      <c r="C9" s="34"/>
      <c r="D9" s="34"/>
      <c r="E9" s="34"/>
      <c r="F9" s="34"/>
      <c r="G9" s="34"/>
      <c r="H9" s="34"/>
      <c r="I9" s="33" t="s">
        <v>25</v>
      </c>
      <c r="J9" s="34"/>
      <c r="K9" s="34"/>
      <c r="L9" s="34"/>
      <c r="M9" s="34"/>
      <c r="N9" s="34"/>
      <c r="O9" s="35"/>
      <c r="P9" s="36" t="s">
        <v>27</v>
      </c>
      <c r="Q9" s="36"/>
      <c r="R9" s="36"/>
      <c r="S9" s="36"/>
      <c r="T9" s="36"/>
      <c r="U9" s="36"/>
      <c r="V9" s="36"/>
      <c r="W9" s="36" t="s">
        <v>22</v>
      </c>
      <c r="X9" s="36"/>
      <c r="Y9" s="36"/>
      <c r="Z9" s="36"/>
      <c r="AA9" s="36"/>
      <c r="AB9" s="36"/>
      <c r="AC9" s="36"/>
      <c r="AD9" s="2"/>
      <c r="AE9" s="2"/>
      <c r="AF9" s="2"/>
      <c r="AG9" s="2"/>
      <c r="AH9" s="2"/>
      <c r="AI9" s="2"/>
      <c r="AJ9" s="2"/>
      <c r="AK9" s="2"/>
      <c r="AL9" s="36" t="s">
        <v>28</v>
      </c>
      <c r="AM9" s="36"/>
      <c r="AN9" s="36"/>
      <c r="AO9" s="36"/>
      <c r="AP9" s="36"/>
      <c r="AQ9" s="36"/>
      <c r="AR9" s="36"/>
      <c r="AS9" s="36"/>
      <c r="AT9" s="33" t="s">
        <v>32</v>
      </c>
      <c r="AU9" s="34"/>
      <c r="AV9" s="34"/>
      <c r="AW9" s="34"/>
      <c r="AX9" s="34"/>
      <c r="AY9" s="34"/>
      <c r="AZ9" s="34"/>
      <c r="BA9" s="34"/>
      <c r="BB9" s="36" t="s">
        <v>16</v>
      </c>
      <c r="BC9" s="36"/>
      <c r="BD9" s="36"/>
      <c r="BE9" s="36"/>
      <c r="BF9" s="36"/>
      <c r="BG9" s="36"/>
      <c r="BH9" s="36"/>
      <c r="BI9" s="36"/>
      <c r="BJ9" s="3"/>
      <c r="BK9" s="3"/>
      <c r="BL9" s="52" t="s">
        <v>33</v>
      </c>
      <c r="BM9" s="53"/>
      <c r="BN9" s="54" t="s">
        <v>35</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51.85</v>
      </c>
      <c r="J10" s="46"/>
      <c r="K10" s="46"/>
      <c r="L10" s="46"/>
      <c r="M10" s="46"/>
      <c r="N10" s="46"/>
      <c r="O10" s="56"/>
      <c r="P10" s="47">
        <f>データ!$P$6</f>
        <v>99.86</v>
      </c>
      <c r="Q10" s="47"/>
      <c r="R10" s="47"/>
      <c r="S10" s="47"/>
      <c r="T10" s="47"/>
      <c r="U10" s="47"/>
      <c r="V10" s="47"/>
      <c r="W10" s="44">
        <f>データ!$Q$6</f>
        <v>2882</v>
      </c>
      <c r="X10" s="44"/>
      <c r="Y10" s="44"/>
      <c r="Z10" s="44"/>
      <c r="AA10" s="44"/>
      <c r="AB10" s="44"/>
      <c r="AC10" s="44"/>
      <c r="AD10" s="2"/>
      <c r="AE10" s="2"/>
      <c r="AF10" s="2"/>
      <c r="AG10" s="2"/>
      <c r="AH10" s="2"/>
      <c r="AI10" s="2"/>
      <c r="AJ10" s="2"/>
      <c r="AK10" s="2"/>
      <c r="AL10" s="44">
        <f>データ!$U$6</f>
        <v>49540</v>
      </c>
      <c r="AM10" s="44"/>
      <c r="AN10" s="44"/>
      <c r="AO10" s="44"/>
      <c r="AP10" s="44"/>
      <c r="AQ10" s="44"/>
      <c r="AR10" s="44"/>
      <c r="AS10" s="44"/>
      <c r="AT10" s="45">
        <f>データ!$V$6</f>
        <v>51.55</v>
      </c>
      <c r="AU10" s="46"/>
      <c r="AV10" s="46"/>
      <c r="AW10" s="46"/>
      <c r="AX10" s="46"/>
      <c r="AY10" s="46"/>
      <c r="AZ10" s="46"/>
      <c r="BA10" s="46"/>
      <c r="BB10" s="47">
        <f>データ!$W$6</f>
        <v>961.01</v>
      </c>
      <c r="BC10" s="47"/>
      <c r="BD10" s="47"/>
      <c r="BE10" s="47"/>
      <c r="BF10" s="47"/>
      <c r="BG10" s="47"/>
      <c r="BH10" s="47"/>
      <c r="BI10" s="47"/>
      <c r="BJ10" s="2"/>
      <c r="BK10" s="2"/>
      <c r="BL10" s="57" t="s">
        <v>37</v>
      </c>
      <c r="BM10" s="58"/>
      <c r="BN10" s="59" t="s">
        <v>4</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38</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40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41</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110</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43</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54</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44</v>
      </c>
      <c r="C84" s="6"/>
      <c r="D84" s="6"/>
      <c r="E84" s="6" t="s">
        <v>46</v>
      </c>
      <c r="F84" s="6" t="s">
        <v>48</v>
      </c>
      <c r="G84" s="6" t="s">
        <v>49</v>
      </c>
      <c r="H84" s="6" t="s">
        <v>42</v>
      </c>
      <c r="I84" s="6" t="s">
        <v>8</v>
      </c>
      <c r="J84" s="6" t="s">
        <v>30</v>
      </c>
      <c r="K84" s="6" t="s">
        <v>50</v>
      </c>
      <c r="L84" s="6" t="s">
        <v>52</v>
      </c>
      <c r="M84" s="6" t="s">
        <v>34</v>
      </c>
      <c r="N84" s="6" t="s">
        <v>55</v>
      </c>
      <c r="O84" s="6" t="s">
        <v>57</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FbLiLDYfXYagmmzp0noK7fDHU89606lk7/YaBd9J30ZkFA7HI1XImH6VlqA91y39tvztkrVJm7D0AhvKFamSKA==" saltValue="RNhEmgcuBiQjh0XhAGP/e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58</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51</v>
      </c>
      <c r="C3" s="17" t="s">
        <v>60</v>
      </c>
      <c r="D3" s="17" t="s">
        <v>61</v>
      </c>
      <c r="E3" s="17" t="s">
        <v>3</v>
      </c>
      <c r="F3" s="17" t="s">
        <v>2</v>
      </c>
      <c r="G3" s="17" t="s">
        <v>26</v>
      </c>
      <c r="H3" s="84" t="s">
        <v>31</v>
      </c>
      <c r="I3" s="85"/>
      <c r="J3" s="85"/>
      <c r="K3" s="85"/>
      <c r="L3" s="85"/>
      <c r="M3" s="85"/>
      <c r="N3" s="85"/>
      <c r="O3" s="85"/>
      <c r="P3" s="85"/>
      <c r="Q3" s="85"/>
      <c r="R3" s="85"/>
      <c r="S3" s="85"/>
      <c r="T3" s="85"/>
      <c r="U3" s="85"/>
      <c r="V3" s="85"/>
      <c r="W3" s="86"/>
      <c r="X3" s="82" t="s">
        <v>56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10</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62</v>
      </c>
      <c r="B4" s="18"/>
      <c r="C4" s="18"/>
      <c r="D4" s="18"/>
      <c r="E4" s="18"/>
      <c r="F4" s="18"/>
      <c r="G4" s="18"/>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45</v>
      </c>
      <c r="AJ4" s="83"/>
      <c r="AK4" s="83"/>
      <c r="AL4" s="83"/>
      <c r="AM4" s="83"/>
      <c r="AN4" s="83"/>
      <c r="AO4" s="83"/>
      <c r="AP4" s="83"/>
      <c r="AQ4" s="83"/>
      <c r="AR4" s="83"/>
      <c r="AS4" s="83"/>
      <c r="AT4" s="83" t="s">
        <v>39</v>
      </c>
      <c r="AU4" s="83"/>
      <c r="AV4" s="83"/>
      <c r="AW4" s="83"/>
      <c r="AX4" s="83"/>
      <c r="AY4" s="83"/>
      <c r="AZ4" s="83"/>
      <c r="BA4" s="83"/>
      <c r="BB4" s="83"/>
      <c r="BC4" s="83"/>
      <c r="BD4" s="83"/>
      <c r="BE4" s="83" t="s">
        <v>64</v>
      </c>
      <c r="BF4" s="83"/>
      <c r="BG4" s="83"/>
      <c r="BH4" s="83"/>
      <c r="BI4" s="83"/>
      <c r="BJ4" s="83"/>
      <c r="BK4" s="83"/>
      <c r="BL4" s="83"/>
      <c r="BM4" s="83"/>
      <c r="BN4" s="83"/>
      <c r="BO4" s="83"/>
      <c r="BP4" s="83" t="s">
        <v>36</v>
      </c>
      <c r="BQ4" s="83"/>
      <c r="BR4" s="83"/>
      <c r="BS4" s="83"/>
      <c r="BT4" s="83"/>
      <c r="BU4" s="83"/>
      <c r="BV4" s="83"/>
      <c r="BW4" s="83"/>
      <c r="BX4" s="83"/>
      <c r="BY4" s="83"/>
      <c r="BZ4" s="83"/>
      <c r="CA4" s="83" t="s">
        <v>65</v>
      </c>
      <c r="CB4" s="83"/>
      <c r="CC4" s="83"/>
      <c r="CD4" s="83"/>
      <c r="CE4" s="83"/>
      <c r="CF4" s="83"/>
      <c r="CG4" s="83"/>
      <c r="CH4" s="83"/>
      <c r="CI4" s="83"/>
      <c r="CJ4" s="83"/>
      <c r="CK4" s="83"/>
      <c r="CL4" s="83" t="s">
        <v>67</v>
      </c>
      <c r="CM4" s="83"/>
      <c r="CN4" s="83"/>
      <c r="CO4" s="83"/>
      <c r="CP4" s="83"/>
      <c r="CQ4" s="83"/>
      <c r="CR4" s="83"/>
      <c r="CS4" s="83"/>
      <c r="CT4" s="83"/>
      <c r="CU4" s="83"/>
      <c r="CV4" s="83"/>
      <c r="CW4" s="83" t="s">
        <v>68</v>
      </c>
      <c r="CX4" s="83"/>
      <c r="CY4" s="83"/>
      <c r="CZ4" s="83"/>
      <c r="DA4" s="83"/>
      <c r="DB4" s="83"/>
      <c r="DC4" s="83"/>
      <c r="DD4" s="83"/>
      <c r="DE4" s="83"/>
      <c r="DF4" s="83"/>
      <c r="DG4" s="83"/>
      <c r="DH4" s="83" t="s">
        <v>69</v>
      </c>
      <c r="DI4" s="83"/>
      <c r="DJ4" s="83"/>
      <c r="DK4" s="83"/>
      <c r="DL4" s="83"/>
      <c r="DM4" s="83"/>
      <c r="DN4" s="83"/>
      <c r="DO4" s="83"/>
      <c r="DP4" s="83"/>
      <c r="DQ4" s="83"/>
      <c r="DR4" s="83"/>
      <c r="DS4" s="83" t="s">
        <v>63</v>
      </c>
      <c r="DT4" s="83"/>
      <c r="DU4" s="83"/>
      <c r="DV4" s="83"/>
      <c r="DW4" s="83"/>
      <c r="DX4" s="83"/>
      <c r="DY4" s="83"/>
      <c r="DZ4" s="83"/>
      <c r="EA4" s="83"/>
      <c r="EB4" s="83"/>
      <c r="EC4" s="83"/>
      <c r="ED4" s="83" t="s">
        <v>70</v>
      </c>
      <c r="EE4" s="83"/>
      <c r="EF4" s="83"/>
      <c r="EG4" s="83"/>
      <c r="EH4" s="83"/>
      <c r="EI4" s="83"/>
      <c r="EJ4" s="83"/>
      <c r="EK4" s="83"/>
      <c r="EL4" s="83"/>
      <c r="EM4" s="83"/>
      <c r="EN4" s="83"/>
    </row>
    <row r="5" spans="1:144" x14ac:dyDescent="0.15">
      <c r="A5" s="15" t="s">
        <v>29</v>
      </c>
      <c r="B5" s="19"/>
      <c r="C5" s="19"/>
      <c r="D5" s="19"/>
      <c r="E5" s="19"/>
      <c r="F5" s="19"/>
      <c r="G5" s="19"/>
      <c r="H5" s="25" t="s">
        <v>59</v>
      </c>
      <c r="I5" s="25" t="s">
        <v>71</v>
      </c>
      <c r="J5" s="25" t="s">
        <v>72</v>
      </c>
      <c r="K5" s="25" t="s">
        <v>73</v>
      </c>
      <c r="L5" s="25" t="s">
        <v>74</v>
      </c>
      <c r="M5" s="25" t="s">
        <v>5</v>
      </c>
      <c r="N5" s="25" t="s">
        <v>75</v>
      </c>
      <c r="O5" s="25" t="s">
        <v>76</v>
      </c>
      <c r="P5" s="25" t="s">
        <v>77</v>
      </c>
      <c r="Q5" s="25" t="s">
        <v>78</v>
      </c>
      <c r="R5" s="25" t="s">
        <v>79</v>
      </c>
      <c r="S5" s="25" t="s">
        <v>80</v>
      </c>
      <c r="T5" s="25" t="s">
        <v>66</v>
      </c>
      <c r="U5" s="25" t="s">
        <v>81</v>
      </c>
      <c r="V5" s="25" t="s">
        <v>82</v>
      </c>
      <c r="W5" s="25" t="s">
        <v>83</v>
      </c>
      <c r="X5" s="25" t="s">
        <v>84</v>
      </c>
      <c r="Y5" s="25" t="s">
        <v>85</v>
      </c>
      <c r="Z5" s="25" t="s">
        <v>86</v>
      </c>
      <c r="AA5" s="25" t="s">
        <v>0</v>
      </c>
      <c r="AB5" s="25" t="s">
        <v>87</v>
      </c>
      <c r="AC5" s="25" t="s">
        <v>89</v>
      </c>
      <c r="AD5" s="25" t="s">
        <v>90</v>
      </c>
      <c r="AE5" s="25" t="s">
        <v>91</v>
      </c>
      <c r="AF5" s="25" t="s">
        <v>92</v>
      </c>
      <c r="AG5" s="25" t="s">
        <v>93</v>
      </c>
      <c r="AH5" s="25" t="s">
        <v>44</v>
      </c>
      <c r="AI5" s="25" t="s">
        <v>84</v>
      </c>
      <c r="AJ5" s="25" t="s">
        <v>85</v>
      </c>
      <c r="AK5" s="25" t="s">
        <v>86</v>
      </c>
      <c r="AL5" s="25" t="s">
        <v>0</v>
      </c>
      <c r="AM5" s="25" t="s">
        <v>87</v>
      </c>
      <c r="AN5" s="25" t="s">
        <v>89</v>
      </c>
      <c r="AO5" s="25" t="s">
        <v>90</v>
      </c>
      <c r="AP5" s="25" t="s">
        <v>91</v>
      </c>
      <c r="AQ5" s="25" t="s">
        <v>92</v>
      </c>
      <c r="AR5" s="25" t="s">
        <v>93</v>
      </c>
      <c r="AS5" s="25" t="s">
        <v>88</v>
      </c>
      <c r="AT5" s="25" t="s">
        <v>84</v>
      </c>
      <c r="AU5" s="25" t="s">
        <v>85</v>
      </c>
      <c r="AV5" s="25" t="s">
        <v>86</v>
      </c>
      <c r="AW5" s="25" t="s">
        <v>0</v>
      </c>
      <c r="AX5" s="25" t="s">
        <v>87</v>
      </c>
      <c r="AY5" s="25" t="s">
        <v>89</v>
      </c>
      <c r="AZ5" s="25" t="s">
        <v>90</v>
      </c>
      <c r="BA5" s="25" t="s">
        <v>91</v>
      </c>
      <c r="BB5" s="25" t="s">
        <v>92</v>
      </c>
      <c r="BC5" s="25" t="s">
        <v>93</v>
      </c>
      <c r="BD5" s="25" t="s">
        <v>88</v>
      </c>
      <c r="BE5" s="25" t="s">
        <v>84</v>
      </c>
      <c r="BF5" s="25" t="s">
        <v>85</v>
      </c>
      <c r="BG5" s="25" t="s">
        <v>86</v>
      </c>
      <c r="BH5" s="25" t="s">
        <v>0</v>
      </c>
      <c r="BI5" s="25" t="s">
        <v>87</v>
      </c>
      <c r="BJ5" s="25" t="s">
        <v>89</v>
      </c>
      <c r="BK5" s="25" t="s">
        <v>90</v>
      </c>
      <c r="BL5" s="25" t="s">
        <v>91</v>
      </c>
      <c r="BM5" s="25" t="s">
        <v>92</v>
      </c>
      <c r="BN5" s="25" t="s">
        <v>93</v>
      </c>
      <c r="BO5" s="25" t="s">
        <v>88</v>
      </c>
      <c r="BP5" s="25" t="s">
        <v>84</v>
      </c>
      <c r="BQ5" s="25" t="s">
        <v>85</v>
      </c>
      <c r="BR5" s="25" t="s">
        <v>86</v>
      </c>
      <c r="BS5" s="25" t="s">
        <v>0</v>
      </c>
      <c r="BT5" s="25" t="s">
        <v>87</v>
      </c>
      <c r="BU5" s="25" t="s">
        <v>89</v>
      </c>
      <c r="BV5" s="25" t="s">
        <v>90</v>
      </c>
      <c r="BW5" s="25" t="s">
        <v>91</v>
      </c>
      <c r="BX5" s="25" t="s">
        <v>92</v>
      </c>
      <c r="BY5" s="25" t="s">
        <v>93</v>
      </c>
      <c r="BZ5" s="25" t="s">
        <v>88</v>
      </c>
      <c r="CA5" s="25" t="s">
        <v>84</v>
      </c>
      <c r="CB5" s="25" t="s">
        <v>85</v>
      </c>
      <c r="CC5" s="25" t="s">
        <v>86</v>
      </c>
      <c r="CD5" s="25" t="s">
        <v>0</v>
      </c>
      <c r="CE5" s="25" t="s">
        <v>87</v>
      </c>
      <c r="CF5" s="25" t="s">
        <v>89</v>
      </c>
      <c r="CG5" s="25" t="s">
        <v>90</v>
      </c>
      <c r="CH5" s="25" t="s">
        <v>91</v>
      </c>
      <c r="CI5" s="25" t="s">
        <v>92</v>
      </c>
      <c r="CJ5" s="25" t="s">
        <v>93</v>
      </c>
      <c r="CK5" s="25" t="s">
        <v>88</v>
      </c>
      <c r="CL5" s="25" t="s">
        <v>84</v>
      </c>
      <c r="CM5" s="25" t="s">
        <v>85</v>
      </c>
      <c r="CN5" s="25" t="s">
        <v>86</v>
      </c>
      <c r="CO5" s="25" t="s">
        <v>0</v>
      </c>
      <c r="CP5" s="25" t="s">
        <v>87</v>
      </c>
      <c r="CQ5" s="25" t="s">
        <v>89</v>
      </c>
      <c r="CR5" s="25" t="s">
        <v>90</v>
      </c>
      <c r="CS5" s="25" t="s">
        <v>91</v>
      </c>
      <c r="CT5" s="25" t="s">
        <v>92</v>
      </c>
      <c r="CU5" s="25" t="s">
        <v>93</v>
      </c>
      <c r="CV5" s="25" t="s">
        <v>88</v>
      </c>
      <c r="CW5" s="25" t="s">
        <v>84</v>
      </c>
      <c r="CX5" s="25" t="s">
        <v>85</v>
      </c>
      <c r="CY5" s="25" t="s">
        <v>86</v>
      </c>
      <c r="CZ5" s="25" t="s">
        <v>0</v>
      </c>
      <c r="DA5" s="25" t="s">
        <v>87</v>
      </c>
      <c r="DB5" s="25" t="s">
        <v>89</v>
      </c>
      <c r="DC5" s="25" t="s">
        <v>90</v>
      </c>
      <c r="DD5" s="25" t="s">
        <v>91</v>
      </c>
      <c r="DE5" s="25" t="s">
        <v>92</v>
      </c>
      <c r="DF5" s="25" t="s">
        <v>93</v>
      </c>
      <c r="DG5" s="25" t="s">
        <v>88</v>
      </c>
      <c r="DH5" s="25" t="s">
        <v>84</v>
      </c>
      <c r="DI5" s="25" t="s">
        <v>85</v>
      </c>
      <c r="DJ5" s="25" t="s">
        <v>86</v>
      </c>
      <c r="DK5" s="25" t="s">
        <v>0</v>
      </c>
      <c r="DL5" s="25" t="s">
        <v>87</v>
      </c>
      <c r="DM5" s="25" t="s">
        <v>89</v>
      </c>
      <c r="DN5" s="25" t="s">
        <v>90</v>
      </c>
      <c r="DO5" s="25" t="s">
        <v>91</v>
      </c>
      <c r="DP5" s="25" t="s">
        <v>92</v>
      </c>
      <c r="DQ5" s="25" t="s">
        <v>93</v>
      </c>
      <c r="DR5" s="25" t="s">
        <v>88</v>
      </c>
      <c r="DS5" s="25" t="s">
        <v>84</v>
      </c>
      <c r="DT5" s="25" t="s">
        <v>85</v>
      </c>
      <c r="DU5" s="25" t="s">
        <v>86</v>
      </c>
      <c r="DV5" s="25" t="s">
        <v>0</v>
      </c>
      <c r="DW5" s="25" t="s">
        <v>87</v>
      </c>
      <c r="DX5" s="25" t="s">
        <v>89</v>
      </c>
      <c r="DY5" s="25" t="s">
        <v>90</v>
      </c>
      <c r="DZ5" s="25" t="s">
        <v>91</v>
      </c>
      <c r="EA5" s="25" t="s">
        <v>92</v>
      </c>
      <c r="EB5" s="25" t="s">
        <v>93</v>
      </c>
      <c r="EC5" s="25" t="s">
        <v>88</v>
      </c>
      <c r="ED5" s="25" t="s">
        <v>84</v>
      </c>
      <c r="EE5" s="25" t="s">
        <v>85</v>
      </c>
      <c r="EF5" s="25" t="s">
        <v>86</v>
      </c>
      <c r="EG5" s="25" t="s">
        <v>0</v>
      </c>
      <c r="EH5" s="25" t="s">
        <v>87</v>
      </c>
      <c r="EI5" s="25" t="s">
        <v>89</v>
      </c>
      <c r="EJ5" s="25" t="s">
        <v>90</v>
      </c>
      <c r="EK5" s="25" t="s">
        <v>91</v>
      </c>
      <c r="EL5" s="25" t="s">
        <v>92</v>
      </c>
      <c r="EM5" s="25" t="s">
        <v>93</v>
      </c>
      <c r="EN5" s="25" t="s">
        <v>88</v>
      </c>
    </row>
    <row r="6" spans="1:144" s="14" customFormat="1" x14ac:dyDescent="0.15">
      <c r="A6" s="15" t="s">
        <v>94</v>
      </c>
      <c r="B6" s="20">
        <f t="shared" ref="B6:W6" si="1">B7</f>
        <v>2021</v>
      </c>
      <c r="C6" s="20">
        <f t="shared" si="1"/>
        <v>172111</v>
      </c>
      <c r="D6" s="20">
        <f t="shared" si="1"/>
        <v>46</v>
      </c>
      <c r="E6" s="20">
        <f t="shared" si="1"/>
        <v>1</v>
      </c>
      <c r="F6" s="20">
        <f t="shared" si="1"/>
        <v>0</v>
      </c>
      <c r="G6" s="20">
        <f t="shared" si="1"/>
        <v>1</v>
      </c>
      <c r="H6" s="20" t="str">
        <f t="shared" si="1"/>
        <v>石川県　能美市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51.85</v>
      </c>
      <c r="P6" s="26">
        <f t="shared" si="1"/>
        <v>99.86</v>
      </c>
      <c r="Q6" s="26">
        <f t="shared" si="1"/>
        <v>2882</v>
      </c>
      <c r="R6" s="26">
        <f t="shared" si="1"/>
        <v>49769</v>
      </c>
      <c r="S6" s="26">
        <f t="shared" si="1"/>
        <v>84.14</v>
      </c>
      <c r="T6" s="26">
        <f t="shared" si="1"/>
        <v>591.5</v>
      </c>
      <c r="U6" s="26">
        <f t="shared" si="1"/>
        <v>49540</v>
      </c>
      <c r="V6" s="26">
        <f t="shared" si="1"/>
        <v>51.55</v>
      </c>
      <c r="W6" s="26">
        <f t="shared" si="1"/>
        <v>961.01</v>
      </c>
      <c r="X6" s="28">
        <f t="shared" ref="X6:AG6" si="2">IF(X7="",NA(),X7)</f>
        <v>113.29</v>
      </c>
      <c r="Y6" s="28">
        <f t="shared" si="2"/>
        <v>112.96</v>
      </c>
      <c r="Z6" s="28">
        <f t="shared" si="2"/>
        <v>112.17</v>
      </c>
      <c r="AA6" s="28">
        <f t="shared" si="2"/>
        <v>115.91</v>
      </c>
      <c r="AB6" s="28">
        <f t="shared" si="2"/>
        <v>119.1</v>
      </c>
      <c r="AC6" s="28">
        <f t="shared" si="2"/>
        <v>110.68</v>
      </c>
      <c r="AD6" s="28">
        <f t="shared" si="2"/>
        <v>111.44</v>
      </c>
      <c r="AE6" s="28">
        <f t="shared" si="2"/>
        <v>109.01</v>
      </c>
      <c r="AF6" s="28">
        <f t="shared" si="2"/>
        <v>108.83</v>
      </c>
      <c r="AG6" s="28">
        <f t="shared" si="2"/>
        <v>109.23</v>
      </c>
      <c r="AH6" s="26" t="str">
        <f>IF(AH7="","",IF(AH7="-","【-】","【"&amp;SUBSTITUTE(TEXT(AH7,"#,##0.00"),"-","△")&amp;"】"))</f>
        <v>【111.39】</v>
      </c>
      <c r="AI6" s="26">
        <f t="shared" ref="AI6:AR6" si="3">IF(AI7="",NA(),AI7)</f>
        <v>0</v>
      </c>
      <c r="AJ6" s="26">
        <f t="shared" si="3"/>
        <v>0</v>
      </c>
      <c r="AK6" s="26">
        <f t="shared" si="3"/>
        <v>0</v>
      </c>
      <c r="AL6" s="26">
        <f t="shared" si="3"/>
        <v>0</v>
      </c>
      <c r="AM6" s="26">
        <f t="shared" si="3"/>
        <v>0</v>
      </c>
      <c r="AN6" s="28">
        <f t="shared" si="3"/>
        <v>3.56</v>
      </c>
      <c r="AO6" s="28">
        <f t="shared" si="3"/>
        <v>1.03</v>
      </c>
      <c r="AP6" s="28">
        <f t="shared" si="3"/>
        <v>3.7</v>
      </c>
      <c r="AQ6" s="28">
        <f t="shared" si="3"/>
        <v>4.34</v>
      </c>
      <c r="AR6" s="28">
        <f t="shared" si="3"/>
        <v>4.6900000000000004</v>
      </c>
      <c r="AS6" s="26" t="str">
        <f>IF(AS7="","",IF(AS7="-","【-】","【"&amp;SUBSTITUTE(TEXT(AS7,"#,##0.00"),"-","△")&amp;"】"))</f>
        <v>【1.30】</v>
      </c>
      <c r="AT6" s="28">
        <f t="shared" ref="AT6:BC6" si="4">IF(AT7="",NA(),AT7)</f>
        <v>141.19999999999999</v>
      </c>
      <c r="AU6" s="28">
        <f t="shared" si="4"/>
        <v>84.47</v>
      </c>
      <c r="AV6" s="28">
        <f t="shared" si="4"/>
        <v>141.1</v>
      </c>
      <c r="AW6" s="28">
        <f t="shared" si="4"/>
        <v>150.54</v>
      </c>
      <c r="AX6" s="28">
        <f t="shared" si="4"/>
        <v>191.04</v>
      </c>
      <c r="AY6" s="28">
        <f t="shared" si="4"/>
        <v>357.34</v>
      </c>
      <c r="AZ6" s="28">
        <f t="shared" si="4"/>
        <v>349.83</v>
      </c>
      <c r="BA6" s="28">
        <f t="shared" si="4"/>
        <v>365.18</v>
      </c>
      <c r="BB6" s="28">
        <f t="shared" si="4"/>
        <v>327.77</v>
      </c>
      <c r="BC6" s="28">
        <f t="shared" si="4"/>
        <v>338.02</v>
      </c>
      <c r="BD6" s="26" t="str">
        <f>IF(BD7="","",IF(BD7="-","【-】","【"&amp;SUBSTITUTE(TEXT(BD7,"#,##0.00"),"-","△")&amp;"】"))</f>
        <v>【261.51】</v>
      </c>
      <c r="BE6" s="28">
        <f t="shared" ref="BE6:BN6" si="5">IF(BE7="",NA(),BE7)</f>
        <v>679.59</v>
      </c>
      <c r="BF6" s="28">
        <f t="shared" si="5"/>
        <v>636.54</v>
      </c>
      <c r="BG6" s="28">
        <f t="shared" si="5"/>
        <v>644.39</v>
      </c>
      <c r="BH6" s="28">
        <f t="shared" si="5"/>
        <v>601.19000000000005</v>
      </c>
      <c r="BI6" s="28">
        <f t="shared" si="5"/>
        <v>541.41</v>
      </c>
      <c r="BJ6" s="28">
        <f t="shared" si="5"/>
        <v>373.69</v>
      </c>
      <c r="BK6" s="28">
        <f t="shared" si="5"/>
        <v>314.87</v>
      </c>
      <c r="BL6" s="28">
        <f t="shared" si="5"/>
        <v>371.65</v>
      </c>
      <c r="BM6" s="28">
        <f t="shared" si="5"/>
        <v>397.1</v>
      </c>
      <c r="BN6" s="28">
        <f t="shared" si="5"/>
        <v>379.91</v>
      </c>
      <c r="BO6" s="26" t="str">
        <f>IF(BO7="","",IF(BO7="-","【-】","【"&amp;SUBSTITUTE(TEXT(BO7,"#,##0.00"),"-","△")&amp;"】"))</f>
        <v>【265.16】</v>
      </c>
      <c r="BP6" s="28">
        <f t="shared" ref="BP6:BY6" si="6">IF(BP7="",NA(),BP7)</f>
        <v>87.11</v>
      </c>
      <c r="BQ6" s="28">
        <f t="shared" si="6"/>
        <v>92.6</v>
      </c>
      <c r="BR6" s="28">
        <f t="shared" si="6"/>
        <v>97.02</v>
      </c>
      <c r="BS6" s="28">
        <f t="shared" si="6"/>
        <v>102.63</v>
      </c>
      <c r="BT6" s="28">
        <f t="shared" si="6"/>
        <v>111.25</v>
      </c>
      <c r="BU6" s="28">
        <f t="shared" si="6"/>
        <v>99.87</v>
      </c>
      <c r="BV6" s="28">
        <f t="shared" si="6"/>
        <v>103.54</v>
      </c>
      <c r="BW6" s="28">
        <f t="shared" si="6"/>
        <v>98.77</v>
      </c>
      <c r="BX6" s="28">
        <f t="shared" si="6"/>
        <v>95.79</v>
      </c>
      <c r="BY6" s="28">
        <f t="shared" si="6"/>
        <v>98.3</v>
      </c>
      <c r="BZ6" s="26" t="str">
        <f>IF(BZ7="","",IF(BZ7="-","【-】","【"&amp;SUBSTITUTE(TEXT(BZ7,"#,##0.00"),"-","△")&amp;"】"))</f>
        <v>【102.35】</v>
      </c>
      <c r="CA6" s="28">
        <f t="shared" ref="CA6:CJ6" si="7">IF(CA7="",NA(),CA7)</f>
        <v>121.65</v>
      </c>
      <c r="CB6" s="28">
        <f t="shared" si="7"/>
        <v>120.35</v>
      </c>
      <c r="CC6" s="28">
        <f t="shared" si="7"/>
        <v>122.39</v>
      </c>
      <c r="CD6" s="28">
        <f t="shared" si="7"/>
        <v>117.56</v>
      </c>
      <c r="CE6" s="28">
        <f t="shared" si="7"/>
        <v>112.78</v>
      </c>
      <c r="CF6" s="28">
        <f t="shared" si="7"/>
        <v>171.81</v>
      </c>
      <c r="CG6" s="28">
        <f t="shared" si="7"/>
        <v>167.46</v>
      </c>
      <c r="CH6" s="28">
        <f t="shared" si="7"/>
        <v>173.67</v>
      </c>
      <c r="CI6" s="28">
        <f t="shared" si="7"/>
        <v>171.13</v>
      </c>
      <c r="CJ6" s="28">
        <f t="shared" si="7"/>
        <v>173.7</v>
      </c>
      <c r="CK6" s="26" t="str">
        <f>IF(CK7="","",IF(CK7="-","【-】","【"&amp;SUBSTITUTE(TEXT(CK7,"#,##0.00"),"-","△")&amp;"】"))</f>
        <v>【167.74】</v>
      </c>
      <c r="CL6" s="28">
        <f t="shared" ref="CL6:CU6" si="8">IF(CL7="",NA(),CL7)</f>
        <v>49.58</v>
      </c>
      <c r="CM6" s="28">
        <f t="shared" si="8"/>
        <v>48.76</v>
      </c>
      <c r="CN6" s="28">
        <f t="shared" si="8"/>
        <v>47.86</v>
      </c>
      <c r="CO6" s="28">
        <f t="shared" si="8"/>
        <v>48.14</v>
      </c>
      <c r="CP6" s="28">
        <f t="shared" si="8"/>
        <v>49.23</v>
      </c>
      <c r="CQ6" s="28">
        <f t="shared" si="8"/>
        <v>60.03</v>
      </c>
      <c r="CR6" s="28">
        <f t="shared" si="8"/>
        <v>59.46</v>
      </c>
      <c r="CS6" s="28">
        <f t="shared" si="8"/>
        <v>59.67</v>
      </c>
      <c r="CT6" s="28">
        <f t="shared" si="8"/>
        <v>60.12</v>
      </c>
      <c r="CU6" s="28">
        <f t="shared" si="8"/>
        <v>60.34</v>
      </c>
      <c r="CV6" s="26" t="str">
        <f>IF(CV7="","",IF(CV7="-","【-】","【"&amp;SUBSTITUTE(TEXT(CV7,"#,##0.00"),"-","△")&amp;"】"))</f>
        <v>【60.29】</v>
      </c>
      <c r="CW6" s="28">
        <f t="shared" ref="CW6:DF6" si="9">IF(CW7="",NA(),CW7)</f>
        <v>90.11</v>
      </c>
      <c r="CX6" s="28">
        <f t="shared" si="9"/>
        <v>93.27</v>
      </c>
      <c r="CY6" s="28">
        <f t="shared" si="9"/>
        <v>91.7</v>
      </c>
      <c r="CZ6" s="28">
        <f t="shared" si="9"/>
        <v>92.17</v>
      </c>
      <c r="DA6" s="28">
        <f t="shared" si="9"/>
        <v>91.11</v>
      </c>
      <c r="DB6" s="28">
        <f t="shared" si="9"/>
        <v>84.81</v>
      </c>
      <c r="DC6" s="28">
        <f t="shared" si="9"/>
        <v>87.41</v>
      </c>
      <c r="DD6" s="28">
        <f t="shared" si="9"/>
        <v>84.6</v>
      </c>
      <c r="DE6" s="28">
        <f t="shared" si="9"/>
        <v>84.24</v>
      </c>
      <c r="DF6" s="28">
        <f t="shared" si="9"/>
        <v>84.19</v>
      </c>
      <c r="DG6" s="26" t="str">
        <f>IF(DG7="","",IF(DG7="-","【-】","【"&amp;SUBSTITUTE(TEXT(DG7,"#,##0.00"),"-","△")&amp;"】"))</f>
        <v>【90.12】</v>
      </c>
      <c r="DH6" s="28">
        <f t="shared" ref="DH6:DQ6" si="10">IF(DH7="",NA(),DH7)</f>
        <v>52.22</v>
      </c>
      <c r="DI6" s="28">
        <f t="shared" si="10"/>
        <v>52.43</v>
      </c>
      <c r="DJ6" s="28">
        <f t="shared" si="10"/>
        <v>52.26</v>
      </c>
      <c r="DK6" s="28">
        <f t="shared" si="10"/>
        <v>53.96</v>
      </c>
      <c r="DL6" s="28">
        <f t="shared" si="10"/>
        <v>55.49</v>
      </c>
      <c r="DM6" s="28">
        <f t="shared" si="10"/>
        <v>47.28</v>
      </c>
      <c r="DN6" s="28">
        <f t="shared" si="10"/>
        <v>47.62</v>
      </c>
      <c r="DO6" s="28">
        <f t="shared" si="10"/>
        <v>48.17</v>
      </c>
      <c r="DP6" s="28">
        <f t="shared" si="10"/>
        <v>48.83</v>
      </c>
      <c r="DQ6" s="28">
        <f t="shared" si="10"/>
        <v>49.96</v>
      </c>
      <c r="DR6" s="26" t="str">
        <f>IF(DR7="","",IF(DR7="-","【-】","【"&amp;SUBSTITUTE(TEXT(DR7,"#,##0.00"),"-","△")&amp;"】"))</f>
        <v>【50.88】</v>
      </c>
      <c r="DS6" s="28">
        <f t="shared" ref="DS6:EB6" si="11">IF(DS7="",NA(),DS7)</f>
        <v>2.06</v>
      </c>
      <c r="DT6" s="28">
        <f t="shared" si="11"/>
        <v>1.98</v>
      </c>
      <c r="DU6" s="28">
        <f t="shared" si="11"/>
        <v>2.62</v>
      </c>
      <c r="DV6" s="28">
        <f t="shared" si="11"/>
        <v>5.51</v>
      </c>
      <c r="DW6" s="28">
        <f t="shared" si="11"/>
        <v>5.5</v>
      </c>
      <c r="DX6" s="28">
        <f t="shared" si="11"/>
        <v>12.19</v>
      </c>
      <c r="DY6" s="28">
        <f t="shared" si="11"/>
        <v>16.27</v>
      </c>
      <c r="DZ6" s="28">
        <f t="shared" si="11"/>
        <v>17.12</v>
      </c>
      <c r="EA6" s="28">
        <f t="shared" si="11"/>
        <v>18.18</v>
      </c>
      <c r="EB6" s="28">
        <f t="shared" si="11"/>
        <v>19.32</v>
      </c>
      <c r="EC6" s="26" t="str">
        <f>IF(EC7="","",IF(EC7="-","【-】","【"&amp;SUBSTITUTE(TEXT(EC7,"#,##0.00"),"-","△")&amp;"】"))</f>
        <v>【22.30】</v>
      </c>
      <c r="ED6" s="28">
        <f t="shared" ref="ED6:EM6" si="12">IF(ED7="",NA(),ED7)</f>
        <v>0.43</v>
      </c>
      <c r="EE6" s="28">
        <f t="shared" si="12"/>
        <v>0.53</v>
      </c>
      <c r="EF6" s="28">
        <f t="shared" si="12"/>
        <v>0.3</v>
      </c>
      <c r="EG6" s="28">
        <f t="shared" si="12"/>
        <v>0.1</v>
      </c>
      <c r="EH6" s="28">
        <f t="shared" si="12"/>
        <v>0.1</v>
      </c>
      <c r="EI6" s="28">
        <f t="shared" si="12"/>
        <v>0.51</v>
      </c>
      <c r="EJ6" s="28">
        <f t="shared" si="12"/>
        <v>0.63</v>
      </c>
      <c r="EK6" s="28">
        <f t="shared" si="12"/>
        <v>0.54</v>
      </c>
      <c r="EL6" s="28">
        <f t="shared" si="12"/>
        <v>0.56999999999999995</v>
      </c>
      <c r="EM6" s="28">
        <f t="shared" si="12"/>
        <v>0.52</v>
      </c>
      <c r="EN6" s="26" t="str">
        <f>IF(EN7="","",IF(EN7="-","【-】","【"&amp;SUBSTITUTE(TEXT(EN7,"#,##0.00"),"-","△")&amp;"】"))</f>
        <v>【0.66】</v>
      </c>
    </row>
    <row r="7" spans="1:144" s="14" customFormat="1" x14ac:dyDescent="0.15">
      <c r="A7" s="15"/>
      <c r="B7" s="21">
        <v>2021</v>
      </c>
      <c r="C7" s="21">
        <v>172111</v>
      </c>
      <c r="D7" s="21">
        <v>46</v>
      </c>
      <c r="E7" s="21">
        <v>1</v>
      </c>
      <c r="F7" s="21">
        <v>0</v>
      </c>
      <c r="G7" s="21">
        <v>1</v>
      </c>
      <c r="H7" s="21" t="s">
        <v>95</v>
      </c>
      <c r="I7" s="21" t="s">
        <v>96</v>
      </c>
      <c r="J7" s="21" t="s">
        <v>97</v>
      </c>
      <c r="K7" s="21" t="s">
        <v>98</v>
      </c>
      <c r="L7" s="21" t="s">
        <v>23</v>
      </c>
      <c r="M7" s="21" t="s">
        <v>15</v>
      </c>
      <c r="N7" s="27" t="s">
        <v>99</v>
      </c>
      <c r="O7" s="27">
        <v>51.85</v>
      </c>
      <c r="P7" s="27">
        <v>99.86</v>
      </c>
      <c r="Q7" s="27">
        <v>2882</v>
      </c>
      <c r="R7" s="27">
        <v>49769</v>
      </c>
      <c r="S7" s="27">
        <v>84.14</v>
      </c>
      <c r="T7" s="27">
        <v>591.5</v>
      </c>
      <c r="U7" s="27">
        <v>49540</v>
      </c>
      <c r="V7" s="27">
        <v>51.55</v>
      </c>
      <c r="W7" s="27">
        <v>961.01</v>
      </c>
      <c r="X7" s="27">
        <v>113.29</v>
      </c>
      <c r="Y7" s="27">
        <v>112.96</v>
      </c>
      <c r="Z7" s="27">
        <v>112.17</v>
      </c>
      <c r="AA7" s="27">
        <v>115.91</v>
      </c>
      <c r="AB7" s="27">
        <v>119.1</v>
      </c>
      <c r="AC7" s="27">
        <v>110.68</v>
      </c>
      <c r="AD7" s="27">
        <v>111.44</v>
      </c>
      <c r="AE7" s="27">
        <v>109.01</v>
      </c>
      <c r="AF7" s="27">
        <v>108.83</v>
      </c>
      <c r="AG7" s="27">
        <v>109.23</v>
      </c>
      <c r="AH7" s="27">
        <v>111.39</v>
      </c>
      <c r="AI7" s="27">
        <v>0</v>
      </c>
      <c r="AJ7" s="27">
        <v>0</v>
      </c>
      <c r="AK7" s="27">
        <v>0</v>
      </c>
      <c r="AL7" s="27">
        <v>0</v>
      </c>
      <c r="AM7" s="27">
        <v>0</v>
      </c>
      <c r="AN7" s="27">
        <v>3.56</v>
      </c>
      <c r="AO7" s="27">
        <v>1.03</v>
      </c>
      <c r="AP7" s="27">
        <v>3.7</v>
      </c>
      <c r="AQ7" s="27">
        <v>4.34</v>
      </c>
      <c r="AR7" s="27">
        <v>4.6900000000000004</v>
      </c>
      <c r="AS7" s="27">
        <v>1.3</v>
      </c>
      <c r="AT7" s="27">
        <v>141.19999999999999</v>
      </c>
      <c r="AU7" s="27">
        <v>84.47</v>
      </c>
      <c r="AV7" s="27">
        <v>141.1</v>
      </c>
      <c r="AW7" s="27">
        <v>150.54</v>
      </c>
      <c r="AX7" s="27">
        <v>191.04</v>
      </c>
      <c r="AY7" s="27">
        <v>357.34</v>
      </c>
      <c r="AZ7" s="27">
        <v>349.83</v>
      </c>
      <c r="BA7" s="27">
        <v>365.18</v>
      </c>
      <c r="BB7" s="27">
        <v>327.77</v>
      </c>
      <c r="BC7" s="27">
        <v>338.02</v>
      </c>
      <c r="BD7" s="27">
        <v>261.51</v>
      </c>
      <c r="BE7" s="27">
        <v>679.59</v>
      </c>
      <c r="BF7" s="27">
        <v>636.54</v>
      </c>
      <c r="BG7" s="27">
        <v>644.39</v>
      </c>
      <c r="BH7" s="27">
        <v>601.19000000000005</v>
      </c>
      <c r="BI7" s="27">
        <v>541.41</v>
      </c>
      <c r="BJ7" s="27">
        <v>373.69</v>
      </c>
      <c r="BK7" s="27">
        <v>314.87</v>
      </c>
      <c r="BL7" s="27">
        <v>371.65</v>
      </c>
      <c r="BM7" s="27">
        <v>397.1</v>
      </c>
      <c r="BN7" s="27">
        <v>379.91</v>
      </c>
      <c r="BO7" s="27">
        <v>265.16000000000003</v>
      </c>
      <c r="BP7" s="27">
        <v>87.11</v>
      </c>
      <c r="BQ7" s="27">
        <v>92.6</v>
      </c>
      <c r="BR7" s="27">
        <v>97.02</v>
      </c>
      <c r="BS7" s="27">
        <v>102.63</v>
      </c>
      <c r="BT7" s="27">
        <v>111.25</v>
      </c>
      <c r="BU7" s="27">
        <v>99.87</v>
      </c>
      <c r="BV7" s="27">
        <v>103.54</v>
      </c>
      <c r="BW7" s="27">
        <v>98.77</v>
      </c>
      <c r="BX7" s="27">
        <v>95.79</v>
      </c>
      <c r="BY7" s="27">
        <v>98.3</v>
      </c>
      <c r="BZ7" s="27">
        <v>102.35</v>
      </c>
      <c r="CA7" s="27">
        <v>121.65</v>
      </c>
      <c r="CB7" s="27">
        <v>120.35</v>
      </c>
      <c r="CC7" s="27">
        <v>122.39</v>
      </c>
      <c r="CD7" s="27">
        <v>117.56</v>
      </c>
      <c r="CE7" s="27">
        <v>112.78</v>
      </c>
      <c r="CF7" s="27">
        <v>171.81</v>
      </c>
      <c r="CG7" s="27">
        <v>167.46</v>
      </c>
      <c r="CH7" s="27">
        <v>173.67</v>
      </c>
      <c r="CI7" s="27">
        <v>171.13</v>
      </c>
      <c r="CJ7" s="27">
        <v>173.7</v>
      </c>
      <c r="CK7" s="27">
        <v>167.74</v>
      </c>
      <c r="CL7" s="27">
        <v>49.58</v>
      </c>
      <c r="CM7" s="27">
        <v>48.76</v>
      </c>
      <c r="CN7" s="27">
        <v>47.86</v>
      </c>
      <c r="CO7" s="27">
        <v>48.14</v>
      </c>
      <c r="CP7" s="27">
        <v>49.23</v>
      </c>
      <c r="CQ7" s="27">
        <v>60.03</v>
      </c>
      <c r="CR7" s="27">
        <v>59.46</v>
      </c>
      <c r="CS7" s="27">
        <v>59.67</v>
      </c>
      <c r="CT7" s="27">
        <v>60.12</v>
      </c>
      <c r="CU7" s="27">
        <v>60.34</v>
      </c>
      <c r="CV7" s="27">
        <v>60.29</v>
      </c>
      <c r="CW7" s="27">
        <v>90.11</v>
      </c>
      <c r="CX7" s="27">
        <v>93.27</v>
      </c>
      <c r="CY7" s="27">
        <v>91.7</v>
      </c>
      <c r="CZ7" s="27">
        <v>92.17</v>
      </c>
      <c r="DA7" s="27">
        <v>91.11</v>
      </c>
      <c r="DB7" s="27">
        <v>84.81</v>
      </c>
      <c r="DC7" s="27">
        <v>87.41</v>
      </c>
      <c r="DD7" s="27">
        <v>84.6</v>
      </c>
      <c r="DE7" s="27">
        <v>84.24</v>
      </c>
      <c r="DF7" s="27">
        <v>84.19</v>
      </c>
      <c r="DG7" s="27">
        <v>90.12</v>
      </c>
      <c r="DH7" s="27">
        <v>52.22</v>
      </c>
      <c r="DI7" s="27">
        <v>52.43</v>
      </c>
      <c r="DJ7" s="27">
        <v>52.26</v>
      </c>
      <c r="DK7" s="27">
        <v>53.96</v>
      </c>
      <c r="DL7" s="27">
        <v>55.49</v>
      </c>
      <c r="DM7" s="27">
        <v>47.28</v>
      </c>
      <c r="DN7" s="27">
        <v>47.62</v>
      </c>
      <c r="DO7" s="27">
        <v>48.17</v>
      </c>
      <c r="DP7" s="27">
        <v>48.83</v>
      </c>
      <c r="DQ7" s="27">
        <v>49.96</v>
      </c>
      <c r="DR7" s="27">
        <v>50.88</v>
      </c>
      <c r="DS7" s="27">
        <v>2.06</v>
      </c>
      <c r="DT7" s="27">
        <v>1.98</v>
      </c>
      <c r="DU7" s="27">
        <v>2.62</v>
      </c>
      <c r="DV7" s="27">
        <v>5.51</v>
      </c>
      <c r="DW7" s="27">
        <v>5.5</v>
      </c>
      <c r="DX7" s="27">
        <v>12.19</v>
      </c>
      <c r="DY7" s="27">
        <v>16.27</v>
      </c>
      <c r="DZ7" s="27">
        <v>17.12</v>
      </c>
      <c r="EA7" s="27">
        <v>18.18</v>
      </c>
      <c r="EB7" s="27">
        <v>19.32</v>
      </c>
      <c r="EC7" s="27">
        <v>22.3</v>
      </c>
      <c r="ED7" s="27">
        <v>0.43</v>
      </c>
      <c r="EE7" s="27">
        <v>0.53</v>
      </c>
      <c r="EF7" s="27">
        <v>0.3</v>
      </c>
      <c r="EG7" s="27">
        <v>0.1</v>
      </c>
      <c r="EH7" s="27">
        <v>0.1</v>
      </c>
      <c r="EI7" s="27">
        <v>0.51</v>
      </c>
      <c r="EJ7" s="27">
        <v>0.63</v>
      </c>
      <c r="EK7" s="27">
        <v>0.54</v>
      </c>
      <c r="EL7" s="27">
        <v>0.56999999999999995</v>
      </c>
      <c r="EM7" s="27">
        <v>0.52</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2023-01-30T01:55:28Z</cp:lastPrinted>
  <dcterms:created xsi:type="dcterms:W3CDTF">2022-12-01T00:57:40Z</dcterms:created>
  <dcterms:modified xsi:type="dcterms:W3CDTF">2023-01-30T01:59:36Z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2023-01-19T05:32:50Z</vt:filetime>
  </property>
</Properties>
</file>