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02 （下水道事業）\経営分析比較表\"/>
    </mc:Choice>
  </mc:AlternateContent>
  <xr:revisionPtr revIDLastSave="0" documentId="13_ncr:1_{B56A38D7-E21B-4671-91EA-D19D8C09B89D}" xr6:coauthVersionLast="44" xr6:coauthVersionMax="44" xr10:uidLastSave="{00000000-0000-0000-0000-000000000000}"/>
  <workbookProtection workbookAlgorithmName="SHA-512" workbookHashValue="NcVivf26Vmq6J4Fv6ErdWxJlLu8je4fqYKwLAypVtJd79SJ1U4nrjQEHz0SQPGnClbnYwI+sjqRjrRNrm72bpA==" workbookSaltValue="sMVqO5gDGIeR/mI/U2tnk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<sst xmlns="http://schemas.openxmlformats.org/spreadsheetml/2006/main" count="236" uniqueCount="117">
  <si>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</si>
  <si>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</si>
  <si>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</si>
  <si>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</si>
  <si>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</si>
  <si>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</si>
  <si>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</si>
  <si>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</si>
  <si>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</si>
  <si>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</si>
  <si>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</si>
  <si>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</si>
  <si>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</si>
  <si>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</si>
  <si>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</si>
  <si>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</si>
  <si>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</si>
  <si>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</si>
  <si>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</si>
  <si>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</si>
  <si>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</si>
  <si>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</si>
  <si>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</si>
  <si>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</si>
  <si>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</si>
  <si>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</si>
  <si>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</si>
  <si>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</si>
  <si>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</si>
  <si>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</si>
  <si>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</si>
  <si>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</si>
  <si>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</si>
  <si>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</si>
  <si>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</si>
  <si>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</si>
  <si>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</si>
  <si>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</si>
  <si>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</si>
  <si>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</si>
  <si>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</si>
  <si>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</si>
  <si>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</si>
  <si>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</si>
  <si>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</si>
  <si>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</si>
  <si>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</si>
  <si>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</si>
  <si>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</si>
  <si>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</si>
  <si>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</si>
  <si>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</si>
  <si>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</si>
  <si>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</si>
  <si>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</si>
  <si>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</si>
  <si>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</si>
  <si>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</si>
  <si>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</si>
  <si>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</si>
  <si>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</si>
  <si>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</si>
  <si>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</si>
  <si>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</si>
  <si>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</si>
  <si>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</si>
  <si>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</si>
  <si>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</si>
  <si>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</si>
  <si>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</si>
  <si>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</si>
  <si>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</si>
  <si>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</si>
  <si>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</si>
  <si>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</si>
  <si>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</si>
  <si>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</si>
  <si>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</si>
  <si>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</si>
  <si>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</si>
  <si>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</si>
  <si>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</si>
  <si>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</si>
  <si>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</si>
  <si>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</si>
  <si>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</si>
  <si>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</si>
  <si>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</si>
  <si>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</si>
  <si>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</si>
  <si>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</si>
  <si>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</si>
  <si>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</si>
  <si>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</si>
  <si>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</si>
  <si>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</si>
  <si>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</si>
  <si>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</si>
  <si>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</si>
  <si>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</si>
  <si>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</si>
  <si>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</si>
  <si>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</si>
  <si>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</si>
  <si>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</si>
  <si>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</si>
  <si>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</si>
  <si>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</si>
  <si>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</si>
  <si>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</si>
  <si>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</si>
  <si>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</si>
  <si>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</si>
  <si>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</si>
  <si>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汚水処理経費を下水道使用料で賄うことができていないため、「経常損益」を示す経常収支比率及び「料金水準の適切性」を示す経費回収率において、１００％を下回る状況が続いている。このことから、欠損金が発生し、「累積欠損」が年々増加している。
　「支払能力」を示す流動比率については、１００％を下回っているが、分母である流動負債の大部分が次年度に返済を予定している企業債であり、企業債残高の比率をみると年々改善傾向である。
　「施設の効率性」を示す施設利用率については、市単独での下水処理場を有していないため数値を計上していない。
　「使用料対象の捕捉」を示す水洗化率については、類似団体平均値を上回っており、引き続き下水道未接続世帯への接続勧奨に努めたい。</t>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</si>
  <si>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t>
    <phoneticPr fontId="4"/>
  </si>
  <si>
    <t>　本市の下水道事業は、汚水処理費用を使用料収入だけで賄えない状況が続いており、一般会計から基準外繰入金を受けながら運営を行ってきた。
　このため、受益者負担を適正化し、独立採算の原則に基づく企業経営を行っていくために、令和４年９月より下水道使用料の改定を行った。
　今後も、定期的に財政状況を検証し、使用料改定の必要性について検討を行っていくことにより、持続可能な公共下水道事業運営の確立に努めていく。</t>
    <rPh sb="1" eb="3">
      <t>ホンシ</t>
    </rPh>
    <rPh sb="50" eb="51">
      <t>キン</t>
    </rPh>
    <rPh sb="127" eb="1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</si>
</sst>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B8-44BA-A225-C4D961F179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c:ext xmlns:c16="http://schemas.microsoft.com/office/drawing/2014/chart" uri="{C3380CC4-5D6E-409C-BE32-E72D297353CC}">
              <c16:uniqueId val="{00000001-E1B8-44BA-A225-C4D961F179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94.75</c:v>
                </c:pt>
                <c:pt idx="1">
                  <c:v>93.44</c:v>
                </c:pt>
                <c:pt idx="2">
                  <c:v>90.34</c:v>
                </c:pt>
                <c:pt idx="3">
                  <c:v>89.88</c:v>
                </c:pt>
                <c:pt idx="4">
                  <c:v>88.25</c:v>
                </c:pt>
              </c:numCache>
            </c:numRef>
          </c:val>
          <c:extLst>
            <c:ext xmlns:c16="http://schemas.microsoft.com/office/drawing/2014/chart" uri="{C3380CC4-5D6E-409C-BE32-E72D297353CC}">
              <c16:uniqueId val="{00000000-1898-41B1-8744-AAFD598181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c:ext xmlns:c16="http://schemas.microsoft.com/office/drawing/2014/chart" uri="{C3380CC4-5D6E-409C-BE32-E72D297353CC}">
              <c16:uniqueId val="{00000001-1898-41B1-8744-AAFD598181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7.54</c:v>
                </c:pt>
                <c:pt idx="1">
                  <c:v>10.01</c:v>
                </c:pt>
                <c:pt idx="2">
                  <c:v>12.39</c:v>
                </c:pt>
                <c:pt idx="3">
                  <c:v>14.77</c:v>
                </c:pt>
                <c:pt idx="4">
                  <c:v>17.14</c:v>
                </c:pt>
              </c:numCache>
            </c:numRef>
          </c:val>
          <c:extLst>
            <c:ext xmlns:c16="http://schemas.microsoft.com/office/drawing/2014/chart" uri="{C3380CC4-5D6E-409C-BE32-E72D297353CC}">
              <c16:uniqueId val="{00000000-DFCC-481E-A405-A7F7358131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c:ext xmlns:c16="http://schemas.microsoft.com/office/drawing/2014/chart" uri="{C3380CC4-5D6E-409C-BE32-E72D297353CC}">
              <c16:uniqueId val="{00000001-DFCC-481E-A405-A7F7358131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9-4BC4-95AD-A6587BC562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c:ext xmlns:c16="http://schemas.microsoft.com/office/drawing/2014/chart" uri="{C3380CC4-5D6E-409C-BE32-E72D297353CC}">
              <c16:uniqueId val="{00000001-AC69-4BC4-95AD-A6587BC562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44.35</c:v>
                </c:pt>
                <c:pt idx="1">
                  <c:v>55.97</c:v>
                </c:pt>
                <c:pt idx="2">
                  <c:v>71.87</c:v>
                </c:pt>
                <c:pt idx="3">
                  <c:v>86.31</c:v>
                </c:pt>
                <c:pt idx="4">
                  <c:v>103.63</c:v>
                </c:pt>
              </c:numCache>
            </c:numRef>
          </c:val>
          <c:extLst>
            <c:ext xmlns:c16="http://schemas.microsoft.com/office/drawing/2014/chart" uri="{C3380CC4-5D6E-409C-BE32-E72D297353CC}">
              <c16:uniqueId val="{00000000-AE97-4958-949D-3408F00FBB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c:ext xmlns:c16="http://schemas.microsoft.com/office/drawing/2014/chart" uri="{C3380CC4-5D6E-409C-BE32-E72D297353CC}">
              <c16:uniqueId val="{00000001-AE97-4958-949D-3408F00FBB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53.37</c:v>
                </c:pt>
                <c:pt idx="1">
                  <c:v>58.43</c:v>
                </c:pt>
                <c:pt idx="2">
                  <c:v>43.43</c:v>
                </c:pt>
                <c:pt idx="3">
                  <c:v>39.450000000000003</c:v>
                </c:pt>
                <c:pt idx="4">
                  <c:v>34.44</c:v>
                </c:pt>
              </c:numCache>
            </c:numRef>
          </c:val>
          <c:extLst>
            <c:ext xmlns:c16="http://schemas.microsoft.com/office/drawing/2014/chart" uri="{C3380CC4-5D6E-409C-BE32-E72D297353CC}">
              <c16:uniqueId val="{00000000-3F88-4B6C-B2EF-CA2527ABCC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c:ext xmlns:c16="http://schemas.microsoft.com/office/drawing/2014/chart" uri="{C3380CC4-5D6E-409C-BE32-E72D297353CC}">
              <c16:uniqueId val="{00000001-3F88-4B6C-B2EF-CA2527ABCC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1403.6</c:v>
                </c:pt>
                <c:pt idx="1">
                  <c:v>1366.08</c:v>
                </c:pt>
                <c:pt idx="2">
                  <c:v>1326.76</c:v>
                </c:pt>
                <c:pt idx="3">
                  <c:v>1253.6199999999999</c:v>
                </c:pt>
                <c:pt idx="4">
                  <c:v>1195.3</c:v>
                </c:pt>
              </c:numCache>
            </c:numRef>
          </c:val>
          <c:extLst>
            <c:ext xmlns:c16="http://schemas.microsoft.com/office/drawing/2014/chart" uri="{C3380CC4-5D6E-409C-BE32-E72D297353CC}">
              <c16:uniqueId val="{00000000-BCBF-4AC4-931B-9A40682870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c:ext xmlns:c16="http://schemas.microsoft.com/office/drawing/2014/chart" uri="{C3380CC4-5D6E-409C-BE32-E72D297353CC}">
              <c16:uniqueId val="{00000001-BCBF-4AC4-931B-9A40682870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83.99</c:v>
                </c:pt>
                <c:pt idx="1">
                  <c:v>84.54</c:v>
                </c:pt>
                <c:pt idx="2">
                  <c:v>83.56</c:v>
                </c:pt>
                <c:pt idx="3">
                  <c:v>85.43</c:v>
                </c:pt>
                <c:pt idx="4">
                  <c:v>84.14</c:v>
                </c:pt>
              </c:numCache>
            </c:numRef>
          </c:val>
          <c:extLst>
            <c:ext xmlns:c16="http://schemas.microsoft.com/office/drawing/2014/chart" uri="{C3380CC4-5D6E-409C-BE32-E72D297353CC}">
              <c16:uniqueId val="{00000000-8108-4BE9-8015-A679128450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c:ext xmlns:c16="http://schemas.microsoft.com/office/drawing/2014/chart" uri="{C3380CC4-5D6E-409C-BE32-E72D297353CC}">
              <c16:uniqueId val="{00000001-8108-4BE9-8015-A679128450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147.26</c:v>
                </c:pt>
                <c:pt idx="4">
                  <c:v>150</c:v>
                </c:pt>
              </c:numCache>
            </c:numRef>
          </c:val>
          <c:extLst>
            <c:ext xmlns:c16="http://schemas.microsoft.com/office/drawing/2014/chart" uri="{C3380CC4-5D6E-409C-BE32-E72D297353CC}">
              <c16:uniqueId val="{00000000-6D00-4B95-93CA-0304455D47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c:ext xmlns:c16="http://schemas.microsoft.com/office/drawing/2014/chart" uri="{C3380CC4-5D6E-409C-BE32-E72D297353CC}">
              <c16:uniqueId val="{00000001-6D00-4B95-93CA-0304455D47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00-4A89-84E2-72BE17EC82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c:ext xmlns:c16="http://schemas.microsoft.com/office/drawing/2014/chart" uri="{C3380CC4-5D6E-409C-BE32-E72D297353CC}">
              <c16:uniqueId val="{00000001-3D00-4A89-84E2-72BE17EC82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87.22</c:v>
                </c:pt>
                <c:pt idx="1">
                  <c:v>87.1</c:v>
                </c:pt>
                <c:pt idx="2">
                  <c:v>87.34</c:v>
                </c:pt>
                <c:pt idx="3">
                  <c:v>87.22</c:v>
                </c:pt>
                <c:pt idx="4">
                  <c:v>87.6</c:v>
                </c:pt>
              </c:numCache>
            </c:numRef>
          </c:val>
          <c:extLst>
            <c:ext xmlns:c16="http://schemas.microsoft.com/office/drawing/2014/chart" uri="{C3380CC4-5D6E-409C-BE32-E72D297353CC}">
              <c16:uniqueId val="{00000000-BAFA-423A-9D09-3974A0A919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c:ext xmlns:c16="http://schemas.microsoft.com/office/drawing/2014/chart" uri="{C3380CC4-5D6E-409C-BE32-E72D297353CC}">
              <c16:uniqueId val="{00000001-BAFA-423A-9D09-3974A0A919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5" zoomScaleNormal="100" workbookViewId="0">
      <selection activeCell="BO87" sqref="BO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野々市市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Bd2</v>
      </c>
      <c r="X8" s="66"/>
      <c r="Y8" s="66"/>
      <c r="Z8" s="66"/>
      <c r="AA8" s="66"/>
      <c r="AB8" s="66"/>
      <c r="AC8" s="66"/>
      <c r="AD8" s="67" t="str">
        <f>データ!$M$6</f>
        <v>非設置</v>
      </c>
      <c r="AE8" s="67"/>
      <c r="AF8" s="67"/>
      <c r="AG8" s="67"/>
      <c r="AH8" s="67"/>
      <c r="AI8" s="67"/>
      <c r="AJ8" s="67"/>
      <c r="AK8" s="3"/>
      <c r="AL8" s="55">
        <f>データ!S6</f>
        <v>53981</v>
      </c>
      <c r="AM8" s="55"/>
      <c r="AN8" s="55"/>
      <c r="AO8" s="55"/>
      <c r="AP8" s="55"/>
      <c r="AQ8" s="55"/>
      <c r="AR8" s="55"/>
      <c r="AS8" s="55"/>
      <c r="AT8" s="54">
        <f>データ!T6</f>
        <v>13.56</v>
      </c>
      <c r="AU8" s="54"/>
      <c r="AV8" s="54"/>
      <c r="AW8" s="54"/>
      <c r="AX8" s="54"/>
      <c r="AY8" s="54"/>
      <c r="AZ8" s="54"/>
      <c r="BA8" s="54"/>
      <c r="BB8" s="54">
        <f>データ!U6</f>
        <v>3980.9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50.46</v>
      </c>
      <c r="J10" s="54"/>
      <c r="K10" s="54"/>
      <c r="L10" s="54"/>
      <c r="M10" s="54"/>
      <c r="N10" s="54"/>
      <c r="O10" s="54"/>
      <c r="P10" s="54">
        <f>データ!P6</f>
        <v>97.7</v>
      </c>
      <c r="Q10" s="54"/>
      <c r="R10" s="54"/>
      <c r="S10" s="54"/>
      <c r="T10" s="54"/>
      <c r="U10" s="54"/>
      <c r="V10" s="54"/>
      <c r="W10" s="54">
        <f>データ!Q6</f>
        <v>105.23</v>
      </c>
      <c r="X10" s="54"/>
      <c r="Y10" s="54"/>
      <c r="Z10" s="54"/>
      <c r="AA10" s="54"/>
      <c r="AB10" s="54"/>
      <c r="AC10" s="54"/>
      <c r="AD10" s="55">
        <f>データ!R6</f>
        <v>2420</v>
      </c>
      <c r="AE10" s="55"/>
      <c r="AF10" s="55"/>
      <c r="AG10" s="55"/>
      <c r="AH10" s="55"/>
      <c r="AI10" s="55"/>
      <c r="AJ10" s="55"/>
      <c r="AK10" s="2"/>
      <c r="AL10" s="55">
        <f>データ!V6</f>
        <v>52657</v>
      </c>
      <c r="AM10" s="55"/>
      <c r="AN10" s="55"/>
      <c r="AO10" s="55"/>
      <c r="AP10" s="55"/>
      <c r="AQ10" s="55"/>
      <c r="AR10" s="55"/>
      <c r="AS10" s="55"/>
      <c r="AT10" s="54">
        <f>データ!W6</f>
        <v>10.75</v>
      </c>
      <c r="AU10" s="54"/>
      <c r="AV10" s="54"/>
      <c r="AW10" s="54"/>
      <c r="AX10" s="54"/>
      <c r="AY10" s="54"/>
      <c r="AZ10" s="54"/>
      <c r="BA10" s="54"/>
      <c r="BB10" s="54">
        <f>データ!X6</f>
        <v>4898.33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RSZETV0Saljc+T89EFCF+MWWh/n5/KYkGI2syZmsGz4/tN0DR6GHmiMdrvzoST5GXSV/Rp9QTgv27lsFuw7VA==" saltValue="ULuXJkOqyl63rFsXXGmV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172120</v>
      </c>
      <c r="D6" s="19">
        <f t="shared" si="3"/>
        <v>46</v>
      </c>
      <c r="E6" s="19">
        <f t="shared" si="3"/>
        <v>17</v>
      </c>
      <c r="F6" s="19">
        <f t="shared" si="3"/>
        <v>1</v>
      </c>
      <c r="G6" s="19">
        <f t="shared" si="3"/>
        <v>0</v>
      </c>
      <c r="H6" s="19" t="str">
        <f t="shared" si="3"/>
        <v>石川県　野々市市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50.46</v>
      </c>
      <c r="P6" s="20">
        <f t="shared" si="3"/>
        <v>97.7</v>
      </c>
      <c r="Q6" s="20">
        <f t="shared" si="3"/>
        <v>105.23</v>
      </c>
      <c r="R6" s="20">
        <f t="shared" si="3"/>
        <v>2420</v>
      </c>
      <c r="S6" s="20">
        <f t="shared" si="3"/>
        <v>53981</v>
      </c>
      <c r="T6" s="20">
        <f t="shared" si="3"/>
        <v>13.56</v>
      </c>
      <c r="U6" s="20">
        <f t="shared" si="3"/>
        <v>3980.9</v>
      </c>
      <c r="V6" s="20">
        <f t="shared" si="3"/>
        <v>52657</v>
      </c>
      <c r="W6" s="20">
        <f t="shared" si="3"/>
        <v>10.75</v>
      </c>
      <c r="X6" s="20">
        <f t="shared" si="3"/>
        <v>4898.33</v>
      </c>
      <c r="Y6" s="21">
        <f>IF(Y7="",NA(),Y7)</f>
        <v>94.75</v>
      </c>
      <c r="Z6" s="21">
        <f t="shared" ref="Z6:AH6" si="4">IF(Z7="",NA(),Z7)</f>
        <v>93.44</v>
      </c>
      <c r="AA6" s="21">
        <f t="shared" si="4"/>
        <v>90.34</v>
      </c>
      <c r="AB6" s="21">
        <f t="shared" si="4"/>
        <v>89.88</v>
      </c>
      <c r="AC6" s="21">
        <f t="shared" si="4"/>
        <v>88.25</v>
      </c>
      <c r="AD6" s="21">
        <f t="shared" si="4"/>
        <v>108.38</v>
      </c>
      <c r="AE6" s="21">
        <f t="shared" si="4"/>
        <v>108.43</v>
      </c>
      <c r="AF6" s="21">
        <f t="shared" si="4"/>
        <v>107.15</v>
      </c>
      <c r="AG6" s="21">
        <f t="shared" si="4"/>
        <v>109.91</v>
      </c>
      <c r="AH6" s="21">
        <f t="shared" si="4"/>
        <v>108.61</v>
      </c>
      <c r="AI6" s="20" t="str">
        <f>IF(AI7="","",IF(AI7="-","【-】","【"&amp;SUBSTITUTE(TEXT(AI7,"#,##0.00"),"-","△")&amp;"】"))</f>
        <v>【107.02】</v>
      </c>
      <c r="AJ6" s="21">
        <f>IF(AJ7="",NA(),AJ7)</f>
        <v>44.35</v>
      </c>
      <c r="AK6" s="21">
        <f t="shared" ref="AK6:AS6" si="5">IF(AK7="",NA(),AK7)</f>
        <v>55.97</v>
      </c>
      <c r="AL6" s="21">
        <f t="shared" si="5"/>
        <v>71.87</v>
      </c>
      <c r="AM6" s="21">
        <f t="shared" si="5"/>
        <v>86.31</v>
      </c>
      <c r="AN6" s="21">
        <f t="shared" si="5"/>
        <v>103.63</v>
      </c>
      <c r="AO6" s="21">
        <f t="shared" si="5"/>
        <v>12.78</v>
      </c>
      <c r="AP6" s="21">
        <f t="shared" si="5"/>
        <v>12.89</v>
      </c>
      <c r="AQ6" s="21">
        <f t="shared" si="5"/>
        <v>15.68</v>
      </c>
      <c r="AR6" s="21">
        <f t="shared" si="5"/>
        <v>9.42</v>
      </c>
      <c r="AS6" s="21">
        <f t="shared" si="5"/>
        <v>11.49</v>
      </c>
      <c r="AT6" s="20" t="str">
        <f>IF(AT7="","",IF(AT7="-","【-】","【"&amp;SUBSTITUTE(TEXT(AT7,"#,##0.00"),"-","△")&amp;"】"))</f>
        <v>【3.09】</v>
      </c>
      <c r="AU6" s="21">
        <f>IF(AU7="",NA(),AU7)</f>
        <v>53.37</v>
      </c>
      <c r="AV6" s="21">
        <f t="shared" ref="AV6:BD6" si="6">IF(AV7="",NA(),AV7)</f>
        <v>58.43</v>
      </c>
      <c r="AW6" s="21">
        <f t="shared" si="6"/>
        <v>43.43</v>
      </c>
      <c r="AX6" s="21">
        <f t="shared" si="6"/>
        <v>39.450000000000003</v>
      </c>
      <c r="AY6" s="21">
        <f t="shared" si="6"/>
        <v>34.44</v>
      </c>
      <c r="AZ6" s="21">
        <f t="shared" si="6"/>
        <v>57.48</v>
      </c>
      <c r="BA6" s="21">
        <f t="shared" si="6"/>
        <v>54.32</v>
      </c>
      <c r="BB6" s="21">
        <f t="shared" si="6"/>
        <v>46.82</v>
      </c>
      <c r="BC6" s="21">
        <f t="shared" si="6"/>
        <v>47.61</v>
      </c>
      <c r="BD6" s="21">
        <f t="shared" si="6"/>
        <v>52.69</v>
      </c>
      <c r="BE6" s="20" t="str">
        <f>IF(BE7="","",IF(BE7="-","【-】","【"&amp;SUBSTITUTE(TEXT(BE7,"#,##0.00"),"-","△")&amp;"】"))</f>
        <v>【71.39】</v>
      </c>
      <c r="BF6" s="21">
        <f>IF(BF7="",NA(),BF7)</f>
        <v>1403.6</v>
      </c>
      <c r="BG6" s="21">
        <f t="shared" ref="BG6:BO6" si="7">IF(BG7="",NA(),BG7)</f>
        <v>1366.08</v>
      </c>
      <c r="BH6" s="21">
        <f t="shared" si="7"/>
        <v>1326.76</v>
      </c>
      <c r="BI6" s="21">
        <f t="shared" si="7"/>
        <v>1253.6199999999999</v>
      </c>
      <c r="BJ6" s="21">
        <f t="shared" si="7"/>
        <v>1195.3</v>
      </c>
      <c r="BK6" s="21">
        <f t="shared" si="7"/>
        <v>1046.25</v>
      </c>
      <c r="BL6" s="21">
        <f t="shared" si="7"/>
        <v>1000.94</v>
      </c>
      <c r="BM6" s="21">
        <f t="shared" si="7"/>
        <v>1028.05</v>
      </c>
      <c r="BN6" s="21">
        <f t="shared" si="7"/>
        <v>1092.22</v>
      </c>
      <c r="BO6" s="21">
        <f t="shared" si="7"/>
        <v>998.38</v>
      </c>
      <c r="BP6" s="20" t="str">
        <f>IF(BP7="","",IF(BP7="-","【-】","【"&amp;SUBSTITUTE(TEXT(BP7,"#,##0.00"),"-","△")&amp;"】"))</f>
        <v>【669.11】</v>
      </c>
      <c r="BQ6" s="21">
        <f>IF(BQ7="",NA(),BQ7)</f>
        <v>83.99</v>
      </c>
      <c r="BR6" s="21">
        <f t="shared" ref="BR6:BZ6" si="8">IF(BR7="",NA(),BR7)</f>
        <v>84.54</v>
      </c>
      <c r="BS6" s="21">
        <f t="shared" si="8"/>
        <v>83.56</v>
      </c>
      <c r="BT6" s="21">
        <f t="shared" si="8"/>
        <v>85.43</v>
      </c>
      <c r="BU6" s="21">
        <f t="shared" si="8"/>
        <v>84.14</v>
      </c>
      <c r="BV6" s="21">
        <f t="shared" si="8"/>
        <v>88.37</v>
      </c>
      <c r="BW6" s="21">
        <f t="shared" si="8"/>
        <v>93.77</v>
      </c>
      <c r="BX6" s="21">
        <f t="shared" si="8"/>
        <v>94.73</v>
      </c>
      <c r="BY6" s="21">
        <f t="shared" si="8"/>
        <v>97.53</v>
      </c>
      <c r="BZ6" s="21">
        <f t="shared" si="8"/>
        <v>95.92</v>
      </c>
      <c r="CA6" s="20" t="str">
        <f>IF(CA7="","",IF(CA7="-","【-】","【"&amp;SUBSTITUTE(TEXT(CA7,"#,##0.00"),"-","△")&amp;"】"))</f>
        <v>【99.73】</v>
      </c>
      <c r="CB6" s="21">
        <f>IF(CB7="",NA(),CB7)</f>
        <v>150</v>
      </c>
      <c r="CC6" s="21">
        <f t="shared" ref="CC6:CK6" si="9">IF(CC7="",NA(),CC7)</f>
        <v>150</v>
      </c>
      <c r="CD6" s="21">
        <f t="shared" si="9"/>
        <v>150</v>
      </c>
      <c r="CE6" s="21">
        <f t="shared" si="9"/>
        <v>147.26</v>
      </c>
      <c r="CF6" s="21">
        <f t="shared" si="9"/>
        <v>150</v>
      </c>
      <c r="CG6" s="21">
        <f t="shared" si="9"/>
        <v>178.11</v>
      </c>
      <c r="CH6" s="21">
        <f t="shared" si="9"/>
        <v>165.57</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59.19</v>
      </c>
      <c r="CT6" s="21">
        <f t="shared" si="10"/>
        <v>61.4</v>
      </c>
      <c r="CU6" s="21">
        <f t="shared" si="10"/>
        <v>61.51</v>
      </c>
      <c r="CV6" s="21">
        <f t="shared" si="10"/>
        <v>51.2</v>
      </c>
      <c r="CW6" s="20" t="str">
        <f>IF(CW7="","",IF(CW7="-","【-】","【"&amp;SUBSTITUTE(TEXT(CW7,"#,##0.00"),"-","△")&amp;"】"))</f>
        <v>【59.99】</v>
      </c>
      <c r="CX6" s="21">
        <f>IF(CX7="",NA(),CX7)</f>
        <v>87.22</v>
      </c>
      <c r="CY6" s="21">
        <f t="shared" ref="CY6:DG6" si="11">IF(CY7="",NA(),CY7)</f>
        <v>87.1</v>
      </c>
      <c r="CZ6" s="21">
        <f t="shared" si="11"/>
        <v>87.34</v>
      </c>
      <c r="DA6" s="21">
        <f t="shared" si="11"/>
        <v>87.22</v>
      </c>
      <c r="DB6" s="21">
        <f t="shared" si="11"/>
        <v>87.6</v>
      </c>
      <c r="DC6" s="21">
        <f t="shared" si="11"/>
        <v>87.14</v>
      </c>
      <c r="DD6" s="21">
        <f t="shared" si="11"/>
        <v>86.66</v>
      </c>
      <c r="DE6" s="21">
        <f t="shared" si="11"/>
        <v>86.28</v>
      </c>
      <c r="DF6" s="21">
        <f t="shared" si="11"/>
        <v>85.82</v>
      </c>
      <c r="DG6" s="21">
        <f t="shared" si="11"/>
        <v>85.03</v>
      </c>
      <c r="DH6" s="20" t="str">
        <f>IF(DH7="","",IF(DH7="-","【-】","【"&amp;SUBSTITUTE(TEXT(DH7,"#,##0.00"),"-","△")&amp;"】"))</f>
        <v>【95.72】</v>
      </c>
      <c r="DI6" s="21">
        <f>IF(DI7="",NA(),DI7)</f>
        <v>7.54</v>
      </c>
      <c r="DJ6" s="21">
        <f t="shared" ref="DJ6:DR6" si="12">IF(DJ7="",NA(),DJ7)</f>
        <v>10.01</v>
      </c>
      <c r="DK6" s="21">
        <f t="shared" si="12"/>
        <v>12.39</v>
      </c>
      <c r="DL6" s="21">
        <f t="shared" si="12"/>
        <v>14.77</v>
      </c>
      <c r="DM6" s="21">
        <f t="shared" si="12"/>
        <v>17.14</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0.11</v>
      </c>
      <c r="EC6" s="21">
        <f t="shared" si="13"/>
        <v>0.64</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172120</v>
      </c>
      <c r="D7" s="23">
        <v>46</v>
      </c>
      <c r="E7" s="23">
        <v>17</v>
      </c>
      <c r="F7" s="23">
        <v>1</v>
      </c>
      <c r="G7" s="23">
        <v>0</v>
      </c>
      <c r="H7" s="23" t="s">
        <v>96</v>
      </c>
      <c r="I7" s="23" t="s">
        <v>97</v>
      </c>
      <c r="J7" s="23" t="s">
        <v>98</v>
      </c>
      <c r="K7" s="23" t="s">
        <v>99</v>
      </c>
      <c r="L7" s="23" t="s">
        <v>100</v>
      </c>
      <c r="M7" s="23" t="s">
        <v>101</v>
      </c>
      <c r="N7" s="24" t="s">
        <v>102</v>
      </c>
      <c r="O7" s="24">
        <v>50.46</v>
      </c>
      <c r="P7" s="24">
        <v>97.7</v>
      </c>
      <c r="Q7" s="24">
        <v>105.23</v>
      </c>
      <c r="R7" s="24">
        <v>2420</v>
      </c>
      <c r="S7" s="24">
        <v>53981</v>
      </c>
      <c r="T7" s="24">
        <v>13.56</v>
      </c>
      <c r="U7" s="24">
        <v>3980.9</v>
      </c>
      <c r="V7" s="24">
        <v>52657</v>
      </c>
      <c r="W7" s="24">
        <v>10.75</v>
      </c>
      <c r="X7" s="24">
        <v>4898.33</v>
      </c>
      <c r="Y7" s="24">
        <v>94.75</v>
      </c>
      <c r="Z7" s="24">
        <v>93.44</v>
      </c>
      <c r="AA7" s="24">
        <v>90.34</v>
      </c>
      <c r="AB7" s="24">
        <v>89.88</v>
      </c>
      <c r="AC7" s="24">
        <v>88.25</v>
      </c>
      <c r="AD7" s="24">
        <v>108.38</v>
      </c>
      <c r="AE7" s="24">
        <v>108.43</v>
      </c>
      <c r="AF7" s="24">
        <v>107.15</v>
      </c>
      <c r="AG7" s="24">
        <v>109.91</v>
      </c>
      <c r="AH7" s="24">
        <v>108.61</v>
      </c>
      <c r="AI7" s="24">
        <v>107.02</v>
      </c>
      <c r="AJ7" s="24">
        <v>44.35</v>
      </c>
      <c r="AK7" s="24">
        <v>55.97</v>
      </c>
      <c r="AL7" s="24">
        <v>71.87</v>
      </c>
      <c r="AM7" s="24">
        <v>86.31</v>
      </c>
      <c r="AN7" s="24">
        <v>103.63</v>
      </c>
      <c r="AO7" s="24">
        <v>12.78</v>
      </c>
      <c r="AP7" s="24">
        <v>12.89</v>
      </c>
      <c r="AQ7" s="24">
        <v>15.68</v>
      </c>
      <c r="AR7" s="24">
        <v>9.42</v>
      </c>
      <c r="AS7" s="24">
        <v>11.49</v>
      </c>
      <c r="AT7" s="24">
        <v>3.09</v>
      </c>
      <c r="AU7" s="24">
        <v>53.37</v>
      </c>
      <c r="AV7" s="24">
        <v>58.43</v>
      </c>
      <c r="AW7" s="24">
        <v>43.43</v>
      </c>
      <c r="AX7" s="24">
        <v>39.450000000000003</v>
      </c>
      <c r="AY7" s="24">
        <v>34.44</v>
      </c>
      <c r="AZ7" s="24">
        <v>57.48</v>
      </c>
      <c r="BA7" s="24">
        <v>54.32</v>
      </c>
      <c r="BB7" s="24">
        <v>46.82</v>
      </c>
      <c r="BC7" s="24">
        <v>47.61</v>
      </c>
      <c r="BD7" s="24">
        <v>52.69</v>
      </c>
      <c r="BE7" s="24">
        <v>71.39</v>
      </c>
      <c r="BF7" s="24">
        <v>1403.6</v>
      </c>
      <c r="BG7" s="24">
        <v>1366.08</v>
      </c>
      <c r="BH7" s="24">
        <v>1326.76</v>
      </c>
      <c r="BI7" s="24">
        <v>1253.6199999999999</v>
      </c>
      <c r="BJ7" s="24">
        <v>1195.3</v>
      </c>
      <c r="BK7" s="24">
        <v>1046.25</v>
      </c>
      <c r="BL7" s="24">
        <v>1000.94</v>
      </c>
      <c r="BM7" s="24">
        <v>1028.05</v>
      </c>
      <c r="BN7" s="24">
        <v>1092.22</v>
      </c>
      <c r="BO7" s="24">
        <v>998.38</v>
      </c>
      <c r="BP7" s="24">
        <v>669.11</v>
      </c>
      <c r="BQ7" s="24">
        <v>83.99</v>
      </c>
      <c r="BR7" s="24">
        <v>84.54</v>
      </c>
      <c r="BS7" s="24">
        <v>83.56</v>
      </c>
      <c r="BT7" s="24">
        <v>85.43</v>
      </c>
      <c r="BU7" s="24">
        <v>84.14</v>
      </c>
      <c r="BV7" s="24">
        <v>88.37</v>
      </c>
      <c r="BW7" s="24">
        <v>93.77</v>
      </c>
      <c r="BX7" s="24">
        <v>94.73</v>
      </c>
      <c r="BY7" s="24">
        <v>97.53</v>
      </c>
      <c r="BZ7" s="24">
        <v>95.92</v>
      </c>
      <c r="CA7" s="24">
        <v>99.73</v>
      </c>
      <c r="CB7" s="24">
        <v>150</v>
      </c>
      <c r="CC7" s="24">
        <v>150</v>
      </c>
      <c r="CD7" s="24">
        <v>150</v>
      </c>
      <c r="CE7" s="24">
        <v>147.26</v>
      </c>
      <c r="CF7" s="24">
        <v>150</v>
      </c>
      <c r="CG7" s="24">
        <v>178.11</v>
      </c>
      <c r="CH7" s="24">
        <v>165.57</v>
      </c>
      <c r="CI7" s="24">
        <v>160.91</v>
      </c>
      <c r="CJ7" s="24">
        <v>155.83000000000001</v>
      </c>
      <c r="CK7" s="24">
        <v>156.75</v>
      </c>
      <c r="CL7" s="24">
        <v>134.97999999999999</v>
      </c>
      <c r="CM7" s="24" t="s">
        <v>102</v>
      </c>
      <c r="CN7" s="24" t="s">
        <v>102</v>
      </c>
      <c r="CO7" s="24" t="s">
        <v>102</v>
      </c>
      <c r="CP7" s="24" t="s">
        <v>102</v>
      </c>
      <c r="CQ7" s="24" t="s">
        <v>102</v>
      </c>
      <c r="CR7" s="24">
        <v>59.55</v>
      </c>
      <c r="CS7" s="24">
        <v>59.19</v>
      </c>
      <c r="CT7" s="24">
        <v>61.4</v>
      </c>
      <c r="CU7" s="24">
        <v>61.51</v>
      </c>
      <c r="CV7" s="24">
        <v>51.2</v>
      </c>
      <c r="CW7" s="24">
        <v>59.99</v>
      </c>
      <c r="CX7" s="24">
        <v>87.22</v>
      </c>
      <c r="CY7" s="24">
        <v>87.1</v>
      </c>
      <c r="CZ7" s="24">
        <v>87.34</v>
      </c>
      <c r="DA7" s="24">
        <v>87.22</v>
      </c>
      <c r="DB7" s="24">
        <v>87.6</v>
      </c>
      <c r="DC7" s="24">
        <v>87.14</v>
      </c>
      <c r="DD7" s="24">
        <v>86.66</v>
      </c>
      <c r="DE7" s="24">
        <v>86.28</v>
      </c>
      <c r="DF7" s="24">
        <v>85.82</v>
      </c>
      <c r="DG7" s="24">
        <v>85.03</v>
      </c>
      <c r="DH7" s="24">
        <v>95.72</v>
      </c>
      <c r="DI7" s="24">
        <v>7.54</v>
      </c>
      <c r="DJ7" s="24">
        <v>10.01</v>
      </c>
      <c r="DK7" s="24">
        <v>12.39</v>
      </c>
      <c r="DL7" s="24">
        <v>14.77</v>
      </c>
      <c r="DM7" s="24">
        <v>17.14</v>
      </c>
      <c r="DN7" s="24">
        <v>15.21</v>
      </c>
      <c r="DO7" s="24">
        <v>17.350000000000001</v>
      </c>
      <c r="DP7" s="24">
        <v>17.239999999999998</v>
      </c>
      <c r="DQ7" s="24">
        <v>15.29</v>
      </c>
      <c r="DR7" s="24">
        <v>17.809999999999999</v>
      </c>
      <c r="DS7" s="24">
        <v>38.17</v>
      </c>
      <c r="DT7" s="24">
        <v>0</v>
      </c>
      <c r="DU7" s="24">
        <v>0</v>
      </c>
      <c r="DV7" s="24">
        <v>0</v>
      </c>
      <c r="DW7" s="24">
        <v>0</v>
      </c>
      <c r="DX7" s="24">
        <v>0</v>
      </c>
      <c r="DY7" s="24">
        <v>0.01</v>
      </c>
      <c r="DZ7" s="24">
        <v>0.01</v>
      </c>
      <c r="EA7" s="24">
        <v>0.11</v>
      </c>
      <c r="EB7" s="24">
        <v>0.11</v>
      </c>
      <c r="EC7" s="24">
        <v>0.64</v>
      </c>
      <c r="ED7" s="24">
        <v>6.54</v>
      </c>
      <c r="EE7" s="24">
        <v>0</v>
      </c>
      <c r="EF7" s="24">
        <v>0</v>
      </c>
      <c r="EG7" s="24">
        <v>0</v>
      </c>
      <c r="EH7" s="24">
        <v>0</v>
      </c>
      <c r="EI7" s="24">
        <v>0</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小杉進也</cp:lastModifiedBy>
  <dcterms:created xsi:type="dcterms:W3CDTF">2023-01-12T23:30:09Z</dcterms:created>
  <dcterms:modified xsi:type="dcterms:W3CDTF">2023-01-18T04:08:50Z</dcterms:modified>
  <cp:category/>
</cp:coreProperties>
</file>