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4財政共有\09 地方公営企業\10 経営比較分析\05 HP公表用\00 簡水\"/>
    </mc:Choice>
  </mc:AlternateContent>
  <workbookProtection workbookAlgorithmName="SHA-512" workbookHashValue="foWZlTFjmyCIDbt730FZxRRTvFUWowwH2TTlKJisu78Gt+faqdToFPCCye/GGXbxew8mdL7V1Go9k1TXxCzL3Q==" workbookSaltValue="tsBWtzMfNbVSjPfhMnrY0A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Q6" i="5"/>
  <c r="P6" i="5"/>
  <c r="O6" i="5"/>
  <c r="I10" i="4" s="1"/>
  <c r="N6" i="5"/>
  <c r="B10" i="4" s="1"/>
  <c r="M6" i="5"/>
  <c r="L6" i="5"/>
  <c r="K6" i="5"/>
  <c r="P8" i="4" s="1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J85" i="4"/>
  <c r="BB10" i="4"/>
  <c r="AL10" i="4"/>
  <c r="W10" i="4"/>
  <c r="P10" i="4"/>
  <c r="BB8" i="4"/>
  <c r="AL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<sst xmlns="http://schemas.openxmlformats.org/spreadsheetml/2006/main" count="233" uniqueCount="117">
  <si>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</si>
  <si>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</si>
  <si>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</si>
  <si>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</si>
  <si>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</si>
  <si>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</si>
  <si>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</si>
  <si>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</si>
  <si>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</si>
  <si>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</si>
  <si>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</si>
  <si>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</si>
  <si>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</si>
  <si>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</si>
  <si>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</si>
  <si>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</si>
  <si>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</si>
  <si>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</si>
  <si>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</si>
  <si>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</si>
  <si>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</si>
  <si>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</si>
  <si>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</si>
  <si>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</si>
  <si>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</si>
  <si>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</si>
  <si>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</si>
  <si>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</si>
  <si>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</si>
  <si>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</si>
  <si>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</si>
  <si>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</si>
  <si>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</si>
  <si>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</si>
  <si>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</si>
  <si>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</si>
  <si>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</si>
  <si>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</si>
  <si>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</si>
  <si>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</si>
  <si>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</si>
  <si>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</si>
  <si>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</si>
  <si>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</si>
  <si>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</si>
  <si>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</si>
  <si>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</si>
  <si>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</si>
  <si>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</si>
  <si>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</si>
  <si>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</si>
  <si>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</si>
  <si>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</si>
  <si>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</si>
  <si>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</si>
  <si>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</si>
  <si>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</si>
  <si>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</si>
  <si>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</si>
  <si>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</si>
  <si>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</si>
  <si>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</si>
  <si>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</si>
  <si>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</si>
  <si>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</si>
  <si>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</si>
  <si>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</si>
  <si>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</si>
  <si>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</si>
  <si>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</si>
  <si>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</si>
  <si>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</si>
  <si>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</si>
  <si>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</si>
  <si>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</si>
  <si>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</si>
  <si>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</si>
  <si>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</si>
  <si>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</si>
  <si>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</si>
  <si>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</si>
  <si>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</si>
  <si>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</si>
  <si>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</si>
  <si>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</si>
  <si>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</si>
  <si>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</si>
  <si>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</si>
  <si>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</si>
  <si>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</si>
  <si>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</si>
  <si>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</si>
  <si>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</si>
  <si>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</si>
  <si>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</si>
  <si>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</si>
  <si>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</si>
  <si>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</si>
  <si>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</si>
  <si>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</si>
  <si>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</si>
  <si>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</si>
  <si>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</si>
  <si>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</si>
  <si>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</si>
  <si>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</si>
  <si>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</si>
  <si>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</si>
  <si>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</si>
  <si>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</si>
  <si>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</si>
  <si>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</si>
  <si>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</si>
  <si>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</si>
  <si>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・収益的収支比率について、100％を下回っており、類似団体の平均値を下回っている。
・企業債残高対給水収益比率について、施設及び管路の更新事業が始まり増加となった。
・施設利用率について、遊休状態の施設は存在しないが、季節の需要の変動により大きく変わることから、年間の平均値を示す当該値は類似団体の平均値を下回っている。</t>
    <rPh sb="18" eb="20">
      <t>シタマワ</t>
    </rPh>
    <rPh sb="25" eb="27">
      <t>ルイジ</t>
    </rPh>
    <rPh sb="27" eb="29">
      <t>ダンタイ</t>
    </rPh>
    <rPh sb="30" eb="33">
      <t>ヘイキンチ</t>
    </rPh>
    <rPh sb="34" eb="36">
      <t>シタマワ</t>
    </rPh>
    <rPh sb="75" eb="77">
      <t>ゾウカ</t>
    </rPh>
    <phoneticPr fontId="4"/>
  </si>
  <si>
    <t>・当該年度における更新した管路延長は0のため当該値は0となる。老朽化した管路を適切に把握し、順次更新を行っていくことが必要である。</t>
    <phoneticPr fontId="4"/>
  </si>
  <si>
    <t>・遊休状態の施設も無く、安定した給水原価を維持しているが、老朽化した施設や管路の把握、それらに対する更新財源を確保するといった課題もあり、今後はこれらを踏まえてさらなる経営の健全性、効率性を高めていく必要がある。</t>
    <rPh sb="34" eb="36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</si>
</sst>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2-4240-A735-1F67A238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0.96</c:v>
                </c:pt>
                <c:pt idx="1">
                  <c:v>0.65</c:v>
                </c:pt>
                <c:pt idx="2">
                  <c:v>0.52</c:v>
                </c:pt>
                <c:pt idx="3">
                  <c:v>1.48</c:v>
                </c:pt>
                <c:pt idx="4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2-4240-A735-1F67A238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53.91</c:v>
                </c:pt>
                <c:pt idx="1">
                  <c:v>48.72</c:v>
                </c:pt>
                <c:pt idx="2">
                  <c:v>48.91</c:v>
                </c:pt>
                <c:pt idx="3">
                  <c:v>52.06</c:v>
                </c:pt>
                <c:pt idx="4">
                  <c:v>51.51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2-4D68-8BB2-575B854E1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56.65</c:v>
                </c:pt>
                <c:pt idx="1">
                  <c:v>56.41</c:v>
                </c:pt>
                <c:pt idx="2">
                  <c:v>54.9</c:v>
                </c:pt>
                <c:pt idx="3">
                  <c:v>55.7</c:v>
                </c:pt>
                <c:pt idx="4">
                  <c:v>54.87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2-4D68-8BB2-575B854E1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1-4BD2-80F0-7809C09F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76.13</c:v>
                </c:pt>
                <c:pt idx="1">
                  <c:v>75.12</c:v>
                </c:pt>
                <c:pt idx="2">
                  <c:v>74.27</c:v>
                </c:pt>
                <c:pt idx="3">
                  <c:v>71.81</c:v>
                </c:pt>
                <c:pt idx="4">
                  <c:v>71.819999999999993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C1-4BD2-80F0-7809C09F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100.63</c:v>
                </c:pt>
                <c:pt idx="1">
                  <c:v>100.34</c:v>
                </c:pt>
                <c:pt idx="2">
                  <c:v>100.44</c:v>
                </c:pt>
                <c:pt idx="3">
                  <c:v>100.45</c:v>
                </c:pt>
                <c:pt idx="4">
                  <c:v>77.239999999999995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A-451D-A48C-4B1039DC8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73.959999999999994</c:v>
                </c:pt>
                <c:pt idx="1">
                  <c:v>75.010000000000005</c:v>
                </c:pt>
                <c:pt idx="2">
                  <c:v>72.760000000000005</c:v>
                </c:pt>
                <c:pt idx="3">
                  <c:v>82.57</c:v>
                </c:pt>
                <c:pt idx="4">
                  <c:v>81.17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A-451D-A48C-4B1039DC8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1-48FF-92C4-DC03BB4F2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1-48FF-92C4-DC03BB4F2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9-4566-9C6B-D55AE37E5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9-4566-9C6B-D55AE37E5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F-4275-B0F7-05447E24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F-4275-B0F7-05447E24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841-A9E1-147BEB9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A-4841-A9E1-147BEB9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77.73</c:v>
                </c:pt>
                <c:pt idx="4" formatCode="#,##0.00;&quot;△&quot;#,##0.00;&quot;-&quot;">
                  <c:v>794.48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B-436D-AA2C-7F51BF1A1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1295.06</c:v>
                </c:pt>
                <c:pt idx="1">
                  <c:v>1168.7</c:v>
                </c:pt>
                <c:pt idx="2">
                  <c:v>1245.46</c:v>
                </c:pt>
                <c:pt idx="3">
                  <c:v>834.1</c:v>
                </c:pt>
                <c:pt idx="4">
                  <c:v>853.42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B-436D-AA2C-7F51BF1A1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81.81</c:v>
                </c:pt>
                <c:pt idx="1">
                  <c:v>58.39</c:v>
                </c:pt>
                <c:pt idx="2">
                  <c:v>73.16</c:v>
                </c:pt>
                <c:pt idx="3">
                  <c:v>76.47</c:v>
                </c:pt>
                <c:pt idx="4">
                  <c:v>56.08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7-4FAF-91E2-4EC5699E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53.29</c:v>
                </c:pt>
                <c:pt idx="1">
                  <c:v>53.59</c:v>
                </c:pt>
                <c:pt idx="2">
                  <c:v>51.08</c:v>
                </c:pt>
                <c:pt idx="3">
                  <c:v>64.44</c:v>
                </c:pt>
                <c:pt idx="4">
                  <c:v>60.53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7-4FAF-91E2-4EC5699E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42.23</c:v>
                </c:pt>
                <c:pt idx="1">
                  <c:v>58.74</c:v>
                </c:pt>
                <c:pt idx="2">
                  <c:v>46.83</c:v>
                </c:pt>
                <c:pt idx="3">
                  <c:v>45.47</c:v>
                </c:pt>
                <c:pt idx="4">
                  <c:v>61.73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F-4341-88BB-534E54544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259.02</c:v>
                </c:pt>
                <c:pt idx="1">
                  <c:v>259.79000000000002</c:v>
                </c:pt>
                <c:pt idx="2">
                  <c:v>262.13</c:v>
                </c:pt>
                <c:pt idx="3">
                  <c:v>197.14</c:v>
                </c:pt>
                <c:pt idx="4">
                  <c:v>210.72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F-4341-88BB-534E54544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石川県　川北町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D2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6161</v>
      </c>
      <c r="AM8" s="37"/>
      <c r="AN8" s="37"/>
      <c r="AO8" s="37"/>
      <c r="AP8" s="37"/>
      <c r="AQ8" s="37"/>
      <c r="AR8" s="37"/>
      <c r="AS8" s="37"/>
      <c r="AT8" s="38">
        <f>データ!$S$6</f>
        <v>14.64</v>
      </c>
      <c r="AU8" s="38"/>
      <c r="AV8" s="38"/>
      <c r="AW8" s="38"/>
      <c r="AX8" s="38"/>
      <c r="AY8" s="38"/>
      <c r="AZ8" s="38"/>
      <c r="BA8" s="38"/>
      <c r="BB8" s="38">
        <f>データ!$T$6</f>
        <v>420.83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100</v>
      </c>
      <c r="Q10" s="38"/>
      <c r="R10" s="38"/>
      <c r="S10" s="38"/>
      <c r="T10" s="38"/>
      <c r="U10" s="38"/>
      <c r="V10" s="38"/>
      <c r="W10" s="37">
        <f>データ!$Q$6</f>
        <v>500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6144</v>
      </c>
      <c r="AM10" s="37"/>
      <c r="AN10" s="37"/>
      <c r="AO10" s="37"/>
      <c r="AP10" s="37"/>
      <c r="AQ10" s="37"/>
      <c r="AR10" s="37"/>
      <c r="AS10" s="37"/>
      <c r="AT10" s="38">
        <f>データ!$V$6</f>
        <v>2.13</v>
      </c>
      <c r="AU10" s="38"/>
      <c r="AV10" s="38"/>
      <c r="AW10" s="38"/>
      <c r="AX10" s="38"/>
      <c r="AY10" s="38"/>
      <c r="AZ10" s="38"/>
      <c r="BA10" s="38"/>
      <c r="BB10" s="38">
        <f>データ!$W$6</f>
        <v>2884.51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42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41</v>
      </c>
      <c r="N85" s="13" t="s">
        <v>41</v>
      </c>
      <c r="O85" s="13" t="str">
        <f>データ!EN6</f>
        <v>【0.58】</v>
      </c>
    </row>
  </sheetData>
  <sheetProtection algorithmName="SHA-512" hashValue="+Xp60ANI9HPJtIBldQD2Y/W+cQ8GbSwVpcHkfW8ak2IspWn1xD0oYSbmXUkejKgynamT+W31OeZi6EVHReXUOw==" saltValue="TVa/wkQS4bNEAYBNUiA4o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27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2021</v>
      </c>
      <c r="C6" s="20">
        <f t="shared" ref="C6:W6" si="3">C7</f>
        <v>173240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石川県　川北町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D2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100</v>
      </c>
      <c r="Q6" s="21">
        <f t="shared" si="3"/>
        <v>500</v>
      </c>
      <c r="R6" s="21">
        <f t="shared" si="3"/>
        <v>6161</v>
      </c>
      <c r="S6" s="21">
        <f t="shared" si="3"/>
        <v>14.64</v>
      </c>
      <c r="T6" s="21">
        <f t="shared" si="3"/>
        <v>420.83</v>
      </c>
      <c r="U6" s="21">
        <f t="shared" si="3"/>
        <v>6144</v>
      </c>
      <c r="V6" s="21">
        <f t="shared" si="3"/>
        <v>2.13</v>
      </c>
      <c r="W6" s="21">
        <f t="shared" si="3"/>
        <v>2884.51</v>
      </c>
      <c r="X6" s="22">
        <f>IF(X7="",NA(),X7)</f>
        <v>100.63</v>
      </c>
      <c r="Y6" s="22">
        <f t="shared" ref="Y6:AG6" si="4">IF(Y7="",NA(),Y7)</f>
        <v>100.34</v>
      </c>
      <c r="Z6" s="22">
        <f t="shared" si="4"/>
        <v>100.44</v>
      </c>
      <c r="AA6" s="22">
        <f t="shared" si="4"/>
        <v>100.45</v>
      </c>
      <c r="AB6" s="22">
        <f t="shared" si="4"/>
        <v>77.239999999999995</v>
      </c>
      <c r="AC6" s="22">
        <f t="shared" si="4"/>
        <v>73.959999999999994</v>
      </c>
      <c r="AD6" s="22">
        <f t="shared" si="4"/>
        <v>75.010000000000005</v>
      </c>
      <c r="AE6" s="22">
        <f t="shared" si="4"/>
        <v>72.760000000000005</v>
      </c>
      <c r="AF6" s="22">
        <f t="shared" si="4"/>
        <v>82.57</v>
      </c>
      <c r="AG6" s="22">
        <f t="shared" si="4"/>
        <v>81.17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1">
        <f>IF(BE7="",NA(),BE7)</f>
        <v>0</v>
      </c>
      <c r="BF6" s="21">
        <f t="shared" ref="BF6:BN6" si="7">IF(BF7="",NA(),BF7)</f>
        <v>0</v>
      </c>
      <c r="BG6" s="21">
        <f t="shared" si="7"/>
        <v>0</v>
      </c>
      <c r="BH6" s="22">
        <f t="shared" si="7"/>
        <v>77.73</v>
      </c>
      <c r="BI6" s="22">
        <f t="shared" si="7"/>
        <v>794.48</v>
      </c>
      <c r="BJ6" s="22">
        <f t="shared" si="7"/>
        <v>1295.06</v>
      </c>
      <c r="BK6" s="22">
        <f t="shared" si="7"/>
        <v>1168.7</v>
      </c>
      <c r="BL6" s="22">
        <f t="shared" si="7"/>
        <v>1245.46</v>
      </c>
      <c r="BM6" s="22">
        <f t="shared" si="7"/>
        <v>834.1</v>
      </c>
      <c r="BN6" s="22">
        <f t="shared" si="7"/>
        <v>853.42</v>
      </c>
      <c r="BO6" s="21" t="str">
        <f>IF(BO7="","",IF(BO7="-","【-】","【"&amp;SUBSTITUTE(TEXT(BO7,"#,##0.00"),"-","△")&amp;"】"))</f>
        <v>【940.88】</v>
      </c>
      <c r="BP6" s="22">
        <f>IF(BP7="",NA(),BP7)</f>
        <v>81.81</v>
      </c>
      <c r="BQ6" s="22">
        <f t="shared" ref="BQ6:BY6" si="8">IF(BQ7="",NA(),BQ7)</f>
        <v>58.39</v>
      </c>
      <c r="BR6" s="22">
        <f t="shared" si="8"/>
        <v>73.16</v>
      </c>
      <c r="BS6" s="22">
        <f t="shared" si="8"/>
        <v>76.47</v>
      </c>
      <c r="BT6" s="22">
        <f t="shared" si="8"/>
        <v>56.08</v>
      </c>
      <c r="BU6" s="22">
        <f t="shared" si="8"/>
        <v>53.29</v>
      </c>
      <c r="BV6" s="22">
        <f t="shared" si="8"/>
        <v>53.59</v>
      </c>
      <c r="BW6" s="22">
        <f t="shared" si="8"/>
        <v>51.08</v>
      </c>
      <c r="BX6" s="22">
        <f t="shared" si="8"/>
        <v>64.44</v>
      </c>
      <c r="BY6" s="22">
        <f t="shared" si="8"/>
        <v>60.53</v>
      </c>
      <c r="BZ6" s="21" t="str">
        <f>IF(BZ7="","",IF(BZ7="-","【-】","【"&amp;SUBSTITUTE(TEXT(BZ7,"#,##0.00"),"-","△")&amp;"】"))</f>
        <v>【54.59】</v>
      </c>
      <c r="CA6" s="22">
        <f>IF(CA7="",NA(),CA7)</f>
        <v>42.23</v>
      </c>
      <c r="CB6" s="22">
        <f t="shared" ref="CB6:CJ6" si="9">IF(CB7="",NA(),CB7)</f>
        <v>58.74</v>
      </c>
      <c r="CC6" s="22">
        <f t="shared" si="9"/>
        <v>46.83</v>
      </c>
      <c r="CD6" s="22">
        <f t="shared" si="9"/>
        <v>45.47</v>
      </c>
      <c r="CE6" s="22">
        <f t="shared" si="9"/>
        <v>61.73</v>
      </c>
      <c r="CF6" s="22">
        <f t="shared" si="9"/>
        <v>259.02</v>
      </c>
      <c r="CG6" s="22">
        <f t="shared" si="9"/>
        <v>259.79000000000002</v>
      </c>
      <c r="CH6" s="22">
        <f t="shared" si="9"/>
        <v>262.13</v>
      </c>
      <c r="CI6" s="22">
        <f t="shared" si="9"/>
        <v>197.14</v>
      </c>
      <c r="CJ6" s="22">
        <f t="shared" si="9"/>
        <v>210.72</v>
      </c>
      <c r="CK6" s="21" t="str">
        <f>IF(CK7="","",IF(CK7="-","【-】","【"&amp;SUBSTITUTE(TEXT(CK7,"#,##0.00"),"-","△")&amp;"】"))</f>
        <v>【301.20】</v>
      </c>
      <c r="CL6" s="22">
        <f>IF(CL7="",NA(),CL7)</f>
        <v>53.91</v>
      </c>
      <c r="CM6" s="22">
        <f t="shared" ref="CM6:CU6" si="10">IF(CM7="",NA(),CM7)</f>
        <v>48.72</v>
      </c>
      <c r="CN6" s="22">
        <f t="shared" si="10"/>
        <v>48.91</v>
      </c>
      <c r="CO6" s="22">
        <f t="shared" si="10"/>
        <v>52.06</v>
      </c>
      <c r="CP6" s="22">
        <f t="shared" si="10"/>
        <v>51.51</v>
      </c>
      <c r="CQ6" s="22">
        <f t="shared" si="10"/>
        <v>56.65</v>
      </c>
      <c r="CR6" s="22">
        <f t="shared" si="10"/>
        <v>56.41</v>
      </c>
      <c r="CS6" s="22">
        <f t="shared" si="10"/>
        <v>54.9</v>
      </c>
      <c r="CT6" s="22">
        <f t="shared" si="10"/>
        <v>55.7</v>
      </c>
      <c r="CU6" s="22">
        <f t="shared" si="10"/>
        <v>54.87</v>
      </c>
      <c r="CV6" s="21" t="str">
        <f>IF(CV7="","",IF(CV7="-","【-】","【"&amp;SUBSTITUTE(TEXT(CV7,"#,##0.00"),"-","△")&amp;"】"))</f>
        <v>【56.42】</v>
      </c>
      <c r="CW6" s="22">
        <f>IF(CW7="",NA(),CW7)</f>
        <v>94</v>
      </c>
      <c r="CX6" s="22">
        <f t="shared" ref="CX6:DF6" si="11">IF(CX7="",NA(),CX7)</f>
        <v>94</v>
      </c>
      <c r="CY6" s="22">
        <f t="shared" si="11"/>
        <v>94</v>
      </c>
      <c r="CZ6" s="22">
        <f t="shared" si="11"/>
        <v>94</v>
      </c>
      <c r="DA6" s="22">
        <f t="shared" si="11"/>
        <v>94</v>
      </c>
      <c r="DB6" s="22">
        <f t="shared" si="11"/>
        <v>76.13</v>
      </c>
      <c r="DC6" s="22">
        <f t="shared" si="11"/>
        <v>75.12</v>
      </c>
      <c r="DD6" s="22">
        <f t="shared" si="11"/>
        <v>74.27</v>
      </c>
      <c r="DE6" s="22">
        <f t="shared" si="11"/>
        <v>71.81</v>
      </c>
      <c r="DF6" s="22">
        <f t="shared" si="11"/>
        <v>71.819999999999993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0.96</v>
      </c>
      <c r="EJ6" s="22">
        <f t="shared" si="14"/>
        <v>0.65</v>
      </c>
      <c r="EK6" s="22">
        <f t="shared" si="14"/>
        <v>0.52</v>
      </c>
      <c r="EL6" s="22">
        <f t="shared" si="14"/>
        <v>1.48</v>
      </c>
      <c r="EM6" s="22">
        <f t="shared" si="14"/>
        <v>0.45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173240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100</v>
      </c>
      <c r="Q7" s="25">
        <v>500</v>
      </c>
      <c r="R7" s="25">
        <v>6161</v>
      </c>
      <c r="S7" s="25">
        <v>14.64</v>
      </c>
      <c r="T7" s="25">
        <v>420.83</v>
      </c>
      <c r="U7" s="25">
        <v>6144</v>
      </c>
      <c r="V7" s="25">
        <v>2.13</v>
      </c>
      <c r="W7" s="25">
        <v>2884.51</v>
      </c>
      <c r="X7" s="25">
        <v>100.63</v>
      </c>
      <c r="Y7" s="25">
        <v>100.34</v>
      </c>
      <c r="Z7" s="25">
        <v>100.44</v>
      </c>
      <c r="AA7" s="25">
        <v>100.45</v>
      </c>
      <c r="AB7" s="25">
        <v>77.239999999999995</v>
      </c>
      <c r="AC7" s="25">
        <v>73.959999999999994</v>
      </c>
      <c r="AD7" s="25">
        <v>75.010000000000005</v>
      </c>
      <c r="AE7" s="25">
        <v>72.760000000000005</v>
      </c>
      <c r="AF7" s="25">
        <v>82.57</v>
      </c>
      <c r="AG7" s="25">
        <v>81.17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0</v>
      </c>
      <c r="BF7" s="25">
        <v>0</v>
      </c>
      <c r="BG7" s="25">
        <v>0</v>
      </c>
      <c r="BH7" s="25">
        <v>77.73</v>
      </c>
      <c r="BI7" s="25">
        <v>794.48</v>
      </c>
      <c r="BJ7" s="25">
        <v>1295.06</v>
      </c>
      <c r="BK7" s="25">
        <v>1168.7</v>
      </c>
      <c r="BL7" s="25">
        <v>1245.46</v>
      </c>
      <c r="BM7" s="25">
        <v>834.1</v>
      </c>
      <c r="BN7" s="25">
        <v>853.42</v>
      </c>
      <c r="BO7" s="25">
        <v>940.88</v>
      </c>
      <c r="BP7" s="25">
        <v>81.81</v>
      </c>
      <c r="BQ7" s="25">
        <v>58.39</v>
      </c>
      <c r="BR7" s="25">
        <v>73.16</v>
      </c>
      <c r="BS7" s="25">
        <v>76.47</v>
      </c>
      <c r="BT7" s="25">
        <v>56.08</v>
      </c>
      <c r="BU7" s="25">
        <v>53.29</v>
      </c>
      <c r="BV7" s="25">
        <v>53.59</v>
      </c>
      <c r="BW7" s="25">
        <v>51.08</v>
      </c>
      <c r="BX7" s="25">
        <v>64.44</v>
      </c>
      <c r="BY7" s="25">
        <v>60.53</v>
      </c>
      <c r="BZ7" s="25">
        <v>54.59</v>
      </c>
      <c r="CA7" s="25">
        <v>42.23</v>
      </c>
      <c r="CB7" s="25">
        <v>58.74</v>
      </c>
      <c r="CC7" s="25">
        <v>46.83</v>
      </c>
      <c r="CD7" s="25">
        <v>45.47</v>
      </c>
      <c r="CE7" s="25">
        <v>61.73</v>
      </c>
      <c r="CF7" s="25">
        <v>259.02</v>
      </c>
      <c r="CG7" s="25">
        <v>259.79000000000002</v>
      </c>
      <c r="CH7" s="25">
        <v>262.13</v>
      </c>
      <c r="CI7" s="25">
        <v>197.14</v>
      </c>
      <c r="CJ7" s="25">
        <v>210.72</v>
      </c>
      <c r="CK7" s="25">
        <v>301.2</v>
      </c>
      <c r="CL7" s="25">
        <v>53.91</v>
      </c>
      <c r="CM7" s="25">
        <v>48.72</v>
      </c>
      <c r="CN7" s="25">
        <v>48.91</v>
      </c>
      <c r="CO7" s="25">
        <v>52.06</v>
      </c>
      <c r="CP7" s="25">
        <v>51.51</v>
      </c>
      <c r="CQ7" s="25">
        <v>56.65</v>
      </c>
      <c r="CR7" s="25">
        <v>56.41</v>
      </c>
      <c r="CS7" s="25">
        <v>54.9</v>
      </c>
      <c r="CT7" s="25">
        <v>55.7</v>
      </c>
      <c r="CU7" s="25">
        <v>54.87</v>
      </c>
      <c r="CV7" s="25">
        <v>56.42</v>
      </c>
      <c r="CW7" s="25">
        <v>94</v>
      </c>
      <c r="CX7" s="25">
        <v>94</v>
      </c>
      <c r="CY7" s="25">
        <v>94</v>
      </c>
      <c r="CZ7" s="25">
        <v>94</v>
      </c>
      <c r="DA7" s="25">
        <v>94</v>
      </c>
      <c r="DB7" s="25">
        <v>76.13</v>
      </c>
      <c r="DC7" s="25">
        <v>75.12</v>
      </c>
      <c r="DD7" s="25">
        <v>74.27</v>
      </c>
      <c r="DE7" s="25">
        <v>71.81</v>
      </c>
      <c r="DF7" s="25">
        <v>71.819999999999993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0.96</v>
      </c>
      <c r="EJ7" s="25">
        <v>0.65</v>
      </c>
      <c r="EK7" s="25">
        <v>0.52</v>
      </c>
      <c r="EL7" s="25">
        <v>1.48</v>
      </c>
      <c r="EM7" s="25">
        <v>0.45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4" x14ac:dyDescent="0.15">
      <c r="B13" t="s">
        <v>110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2022-12-01T01:09:47Z</dcterms:created>
  <dcterms:modified xsi:type="dcterms:W3CDTF">2023-01-30T01:16:09Z</dcterms:modified>
  <cp:category/>
</cp:coreProperties>
</file>