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s-takemoto\Desktop\【経営比較分析表】2021_173614_46_1718\"/>
    </mc:Choice>
  </mc:AlternateContent>
  <xr:revisionPtr revIDLastSave="0" documentId="12_ncr:500000_{6A62F289-1389-4A4A-9206-7E1FE2910EC2}" xr6:coauthVersionLast="31" xr6:coauthVersionMax="31" xr10:uidLastSave="{00000000-0000-0000-0000-000000000000}"/>
  <workbookProtection workbookAlgorithmName="SHA-512" workbookHashValue="nPPtf1P61Y+8YToHIBFYOu5nHxwUlX47p8BLJ+xr741g6Z0nmXEf7oTyQF6rdG7fHlm2mTi3flWAfT214Y65Xg==" workbookSaltValue="mb37iATZE+r8BU9sg+uyW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<sst xmlns="http://schemas.openxmlformats.org/spreadsheetml/2006/main" count="231" uniqueCount="119">
  <si>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</si>
  <si>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</si>
  <si>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</si>
  <si>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</si>
  <si>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</si>
  <si>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</si>
  <si>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</si>
  <si>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</si>
  <si>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</si>
  <si>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</si>
  <si>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</si>
  <si>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</si>
  <si>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</si>
  <si>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</si>
  <si>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</si>
  <si>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</si>
  <si>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</si>
  <si>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</si>
  <si>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</si>
  <si>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</si>
  <si>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</si>
  <si>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</si>
  <si>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</si>
  <si>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</si>
  <si>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</si>
  <si>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</si>
  <si>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</si>
  <si>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</si>
  <si>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</si>
  <si>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</si>
  <si>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</si>
  <si>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</si>
  <si>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</si>
  <si>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</si>
  <si>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</si>
  <si>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</si>
  <si>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</si>
  <si>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</si>
  <si>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</si>
  <si>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</si>
  <si>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</si>
  <si>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</si>
  <si>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</si>
  <si>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</si>
  <si>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</si>
  <si>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</si>
  <si>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</si>
  <si>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</si>
  <si>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</si>
  <si>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</si>
  <si>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</si>
  <si>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</si>
  <si>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</si>
  <si>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</si>
  <si>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</si>
  <si>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</si>
  <si>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</si>
  <si>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</si>
  <si>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</si>
  <si>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</si>
  <si>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</si>
  <si>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</si>
  <si>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</si>
  <si>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</si>
  <si>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</si>
  <si>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</si>
  <si>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</si>
  <si>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</si>
  <si>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</si>
  <si>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</si>
  <si>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</si>
  <si>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</si>
  <si>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</si>
  <si>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</si>
  <si>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</si>
  <si>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</si>
  <si>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</si>
  <si>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</si>
  <si>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</si>
  <si>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</si>
  <si>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</si>
  <si>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</si>
  <si>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</si>
  <si>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</si>
  <si>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</si>
  <si>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</si>
  <si>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</si>
  <si>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</si>
  <si>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</si>
  <si>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</si>
  <si>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</si>
  <si>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</si>
  <si>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</si>
  <si>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</si>
  <si>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</si>
  <si>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</si>
  <si>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</si>
  <si>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</si>
  <si>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</si>
  <si>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</si>
  <si>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</si>
  <si>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</si>
  <si>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</si>
  <si>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</si>
  <si>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</si>
  <si>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</si>
  <si>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</si>
  <si>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</si>
  <si>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</si>
  <si>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</si>
  <si>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</si>
  <si>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</si>
  <si>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</si>
  <si>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</si>
  <si>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</si>
  <si>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</si>
  <si>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経常収支比率は１００％を超え、単年度収支は黒字であり、累積欠損金は発生していない。また、企業債残高対事業規模比率、経費回収率、施設利用率、水洗化率は、類似団体平均値と比較し良好である。
　一方、経常収支比率、流動比率、汚水処理原価は、類似団体平均値と比較し下回っている。
　全体として、経営状況は類似団体と比較し悪くなっている。引き続き経営の健全化、効率化を図るため、今後も収入の増加、支出の削減を推し進める。</t>
    <rPh sb="98" eb="102">
      <t>ケイジョウシュウシ</t>
    </rPh>
    <rPh sb="102" eb="104">
      <t>ヒリツ</t>
    </rPh>
    <phoneticPr fontId="4"/>
  </si>
  <si>
    <t>　有形固定資産減価償却率は、類似団体平均値と比較し低くなっている。また、法定耐用年数に近い、もしくは超過した資産は見受けられない。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</si>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</sst>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7E-456F-A558-2489C3848E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0.09</c:v>
                </c:pt>
                <c:pt idx="4">
                  <c:v>0.17</c:v>
                </c:pt>
              </c:numCache>
            </c:numRef>
          </c:val>
          <c:smooth val="0"/>
          <c:extLst>
            <c:ext xmlns:c16="http://schemas.microsoft.com/office/drawing/2014/chart" uri="{C3380CC4-5D6E-409C-BE32-E72D297353CC}">
              <c16:uniqueId val="{00000001-697E-456F-A558-2489C3848E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74.959999999999994</c:v>
                </c:pt>
                <c:pt idx="1">
                  <c:v>73.8</c:v>
                </c:pt>
                <c:pt idx="2">
                  <c:v>71.91</c:v>
                </c:pt>
                <c:pt idx="3">
                  <c:v>69.86</c:v>
                </c:pt>
                <c:pt idx="4">
                  <c:v>71.48</c:v>
                </c:pt>
              </c:numCache>
            </c:numRef>
          </c:val>
          <c:extLst>
            <c:ext xmlns:c16="http://schemas.microsoft.com/office/drawing/2014/chart" uri="{C3380CC4-5D6E-409C-BE32-E72D297353CC}">
              <c16:uniqueId val="{00000000-460E-474D-B911-BAB6A4D667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65.28</c:v>
                </c:pt>
                <c:pt idx="4">
                  <c:v>64.92</c:v>
                </c:pt>
              </c:numCache>
            </c:numRef>
          </c:val>
          <c:smooth val="0"/>
          <c:extLst>
            <c:ext xmlns:c16="http://schemas.microsoft.com/office/drawing/2014/chart" uri="{C3380CC4-5D6E-409C-BE32-E72D297353CC}">
              <c16:uniqueId val="{00000001-460E-474D-B911-BAB6A4D667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91.57</c:v>
                </c:pt>
                <c:pt idx="1">
                  <c:v>92.26</c:v>
                </c:pt>
                <c:pt idx="2">
                  <c:v>92.93</c:v>
                </c:pt>
                <c:pt idx="3">
                  <c:v>93.48</c:v>
                </c:pt>
                <c:pt idx="4">
                  <c:v>93.57</c:v>
                </c:pt>
              </c:numCache>
            </c:numRef>
          </c:val>
          <c:extLst>
            <c:ext xmlns:c16="http://schemas.microsoft.com/office/drawing/2014/chart" uri="{C3380CC4-5D6E-409C-BE32-E72D297353CC}">
              <c16:uniqueId val="{00000000-BE9E-4884-8439-8EF1105CE8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92.72</c:v>
                </c:pt>
                <c:pt idx="4">
                  <c:v>92.88</c:v>
                </c:pt>
              </c:numCache>
            </c:numRef>
          </c:val>
          <c:smooth val="0"/>
          <c:extLst>
            <c:ext xmlns:c16="http://schemas.microsoft.com/office/drawing/2014/chart" uri="{C3380CC4-5D6E-409C-BE32-E72D297353CC}">
              <c16:uniqueId val="{00000001-BE9E-4884-8439-8EF1105CE8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100.48</c:v>
                </c:pt>
                <c:pt idx="1">
                  <c:v>114.66</c:v>
                </c:pt>
                <c:pt idx="2">
                  <c:v>101.68</c:v>
                </c:pt>
                <c:pt idx="3">
                  <c:v>105.5</c:v>
                </c:pt>
                <c:pt idx="4">
                  <c:v>103.92</c:v>
                </c:pt>
              </c:numCache>
            </c:numRef>
          </c:val>
          <c:extLst>
            <c:ext xmlns:c16="http://schemas.microsoft.com/office/drawing/2014/chart" uri="{C3380CC4-5D6E-409C-BE32-E72D297353CC}">
              <c16:uniqueId val="{00000000-4684-46D4-A4A1-4CF36C4097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107.85</c:v>
                </c:pt>
                <c:pt idx="4">
                  <c:v>108.04</c:v>
                </c:pt>
              </c:numCache>
            </c:numRef>
          </c:val>
          <c:smooth val="0"/>
          <c:extLst>
            <c:ext xmlns:c16="http://schemas.microsoft.com/office/drawing/2014/chart" uri="{C3380CC4-5D6E-409C-BE32-E72D297353CC}">
              <c16:uniqueId val="{00000001-4684-46D4-A4A1-4CF36C4097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10.45</c:v>
                </c:pt>
                <c:pt idx="1">
                  <c:v>13.98</c:v>
                </c:pt>
                <c:pt idx="2">
                  <c:v>17.05</c:v>
                </c:pt>
                <c:pt idx="3">
                  <c:v>19.989999999999998</c:v>
                </c:pt>
                <c:pt idx="4">
                  <c:v>22.91</c:v>
                </c:pt>
              </c:numCache>
            </c:numRef>
          </c:val>
          <c:extLst>
            <c:ext xmlns:c16="http://schemas.microsoft.com/office/drawing/2014/chart" uri="{C3380CC4-5D6E-409C-BE32-E72D297353CC}">
              <c16:uniqueId val="{00000000-AA97-4479-952E-52C846FC89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23.79</c:v>
                </c:pt>
                <c:pt idx="4">
                  <c:v>25.66</c:v>
                </c:pt>
              </c:numCache>
            </c:numRef>
          </c:val>
          <c:smooth val="0"/>
          <c:extLst>
            <c:ext xmlns:c16="http://schemas.microsoft.com/office/drawing/2014/chart" uri="{C3380CC4-5D6E-409C-BE32-E72D297353CC}">
              <c16:uniqueId val="{00000001-AA97-4479-952E-52C846FC89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60-4745-9D0C-4611E3E3DE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1.22</c:v>
                </c:pt>
                <c:pt idx="4">
                  <c:v>1.61</c:v>
                </c:pt>
              </c:numCache>
            </c:numRef>
          </c:val>
          <c:smooth val="0"/>
          <c:extLst>
            <c:ext xmlns:c16="http://schemas.microsoft.com/office/drawing/2014/chart" uri="{C3380CC4-5D6E-409C-BE32-E72D297353CC}">
              <c16:uniqueId val="{00000001-8B60-4745-9D0C-4611E3E3DE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0-4072-8B19-7AF91115AB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4.72</c:v>
                </c:pt>
                <c:pt idx="4">
                  <c:v>4.49</c:v>
                </c:pt>
              </c:numCache>
            </c:numRef>
          </c:val>
          <c:smooth val="0"/>
          <c:extLst>
            <c:ext xmlns:c16="http://schemas.microsoft.com/office/drawing/2014/chart" uri="{C3380CC4-5D6E-409C-BE32-E72D297353CC}">
              <c16:uniqueId val="{00000001-45A0-4072-8B19-7AF91115AB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38.86</c:v>
                </c:pt>
                <c:pt idx="1">
                  <c:v>31.81</c:v>
                </c:pt>
                <c:pt idx="2">
                  <c:v>18.149999999999999</c:v>
                </c:pt>
                <c:pt idx="3">
                  <c:v>12.35</c:v>
                </c:pt>
                <c:pt idx="4">
                  <c:v>7.77</c:v>
                </c:pt>
              </c:numCache>
            </c:numRef>
          </c:val>
          <c:extLst>
            <c:ext xmlns:c16="http://schemas.microsoft.com/office/drawing/2014/chart" uri="{C3380CC4-5D6E-409C-BE32-E72D297353CC}">
              <c16:uniqueId val="{00000000-05FB-44AC-B695-F85F85CF9C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67.930000000000007</c:v>
                </c:pt>
                <c:pt idx="4">
                  <c:v>68.53</c:v>
                </c:pt>
              </c:numCache>
            </c:numRef>
          </c:val>
          <c:smooth val="0"/>
          <c:extLst>
            <c:ext xmlns:c16="http://schemas.microsoft.com/office/drawing/2014/chart" uri="{C3380CC4-5D6E-409C-BE32-E72D297353CC}">
              <c16:uniqueId val="{00000001-05FB-44AC-B695-F85F85CF9C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734.51</c:v>
                </c:pt>
                <c:pt idx="1">
                  <c:v>712.46</c:v>
                </c:pt>
                <c:pt idx="2">
                  <c:v>741.28</c:v>
                </c:pt>
                <c:pt idx="3">
                  <c:v>738.91</c:v>
                </c:pt>
                <c:pt idx="4">
                  <c:v>777.73</c:v>
                </c:pt>
              </c:numCache>
            </c:numRef>
          </c:val>
          <c:extLst>
            <c:ext xmlns:c16="http://schemas.microsoft.com/office/drawing/2014/chart" uri="{C3380CC4-5D6E-409C-BE32-E72D297353CC}">
              <c16:uniqueId val="{00000000-9F61-4916-92D5-931A8DFBF5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857.88</c:v>
                </c:pt>
                <c:pt idx="4">
                  <c:v>825.1</c:v>
                </c:pt>
              </c:numCache>
            </c:numRef>
          </c:val>
          <c:smooth val="0"/>
          <c:extLst>
            <c:ext xmlns:c16="http://schemas.microsoft.com/office/drawing/2014/chart" uri="{C3380CC4-5D6E-409C-BE32-E72D297353CC}">
              <c16:uniqueId val="{00000001-9F61-4916-92D5-931A8DFBF5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100.05</c:v>
                </c:pt>
                <c:pt idx="2">
                  <c:v>104.01</c:v>
                </c:pt>
                <c:pt idx="3">
                  <c:v>95.01</c:v>
                </c:pt>
                <c:pt idx="4">
                  <c:v>103.82</c:v>
                </c:pt>
              </c:numCache>
            </c:numRef>
          </c:val>
          <c:extLst>
            <c:ext xmlns:c16="http://schemas.microsoft.com/office/drawing/2014/chart" uri="{C3380CC4-5D6E-409C-BE32-E72D297353CC}">
              <c16:uniqueId val="{00000000-E56B-4CBA-8C89-4CDD7110E3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94.97</c:v>
                </c:pt>
                <c:pt idx="4">
                  <c:v>97.07</c:v>
                </c:pt>
              </c:numCache>
            </c:numRef>
          </c:val>
          <c:smooth val="0"/>
          <c:extLst>
            <c:ext xmlns:c16="http://schemas.microsoft.com/office/drawing/2014/chart" uri="{C3380CC4-5D6E-409C-BE32-E72D297353CC}">
              <c16:uniqueId val="{00000001-E56B-4CBA-8C89-4CDD7110E3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161.86000000000001</c:v>
                </c:pt>
                <c:pt idx="1">
                  <c:v>165.23</c:v>
                </c:pt>
                <c:pt idx="2">
                  <c:v>157.93</c:v>
                </c:pt>
                <c:pt idx="3">
                  <c:v>173.03</c:v>
                </c:pt>
                <c:pt idx="4">
                  <c:v>158.32</c:v>
                </c:pt>
              </c:numCache>
            </c:numRef>
          </c:val>
          <c:extLst>
            <c:ext xmlns:c16="http://schemas.microsoft.com/office/drawing/2014/chart" uri="{C3380CC4-5D6E-409C-BE32-E72D297353CC}">
              <c16:uniqueId val="{00000000-BCBF-4E6B-93D0-1E0C1D4556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159.49</c:v>
                </c:pt>
                <c:pt idx="4">
                  <c:v>157.81</c:v>
                </c:pt>
              </c:numCache>
            </c:numRef>
          </c:val>
          <c:smooth val="0"/>
          <c:extLst>
            <c:ext xmlns:c16="http://schemas.microsoft.com/office/drawing/2014/chart" uri="{C3380CC4-5D6E-409C-BE32-E72D297353CC}">
              <c16:uniqueId val="{00000001-BCBF-4E6B-93D0-1E0C1D4556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津幡町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55">
        <f>データ!S6</f>
        <v>37569</v>
      </c>
      <c r="AM8" s="55"/>
      <c r="AN8" s="55"/>
      <c r="AO8" s="55"/>
      <c r="AP8" s="55"/>
      <c r="AQ8" s="55"/>
      <c r="AR8" s="55"/>
      <c r="AS8" s="55"/>
      <c r="AT8" s="54">
        <f>データ!T6</f>
        <v>110.59</v>
      </c>
      <c r="AU8" s="54"/>
      <c r="AV8" s="54"/>
      <c r="AW8" s="54"/>
      <c r="AX8" s="54"/>
      <c r="AY8" s="54"/>
      <c r="AZ8" s="54"/>
      <c r="BA8" s="54"/>
      <c r="BB8" s="54">
        <f>データ!U6</f>
        <v>339.71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50.78</v>
      </c>
      <c r="J10" s="54"/>
      <c r="K10" s="54"/>
      <c r="L10" s="54"/>
      <c r="M10" s="54"/>
      <c r="N10" s="54"/>
      <c r="O10" s="54"/>
      <c r="P10" s="54">
        <f>データ!P6</f>
        <v>91.88</v>
      </c>
      <c r="Q10" s="54"/>
      <c r="R10" s="54"/>
      <c r="S10" s="54"/>
      <c r="T10" s="54"/>
      <c r="U10" s="54"/>
      <c r="V10" s="54"/>
      <c r="W10" s="54">
        <f>データ!Q6</f>
        <v>93.53</v>
      </c>
      <c r="X10" s="54"/>
      <c r="Y10" s="54"/>
      <c r="Z10" s="54"/>
      <c r="AA10" s="54"/>
      <c r="AB10" s="54"/>
      <c r="AC10" s="54"/>
      <c r="AD10" s="55">
        <f>データ!R6</f>
        <v>3520</v>
      </c>
      <c r="AE10" s="55"/>
      <c r="AF10" s="55"/>
      <c r="AG10" s="55"/>
      <c r="AH10" s="55"/>
      <c r="AI10" s="55"/>
      <c r="AJ10" s="55"/>
      <c r="AK10" s="2"/>
      <c r="AL10" s="55">
        <f>データ!V6</f>
        <v>34495</v>
      </c>
      <c r="AM10" s="55"/>
      <c r="AN10" s="55"/>
      <c r="AO10" s="55"/>
      <c r="AP10" s="55"/>
      <c r="AQ10" s="55"/>
      <c r="AR10" s="55"/>
      <c r="AS10" s="55"/>
      <c r="AT10" s="54">
        <f>データ!W6</f>
        <v>8.58</v>
      </c>
      <c r="AU10" s="54"/>
      <c r="AV10" s="54"/>
      <c r="AW10" s="54"/>
      <c r="AX10" s="54"/>
      <c r="AY10" s="54"/>
      <c r="AZ10" s="54"/>
      <c r="BA10" s="54"/>
      <c r="BB10" s="54">
        <f>データ!X6</f>
        <v>4020.4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7DxW9Or6mdxOElWpa4vSq52cEUVbUcuGUWxTWzUMTJhRqNyqnFsgkeoze1dGfp87Ri4a4NcddJiY7VqYVmiTQA==" saltValue="4Z9dPH3boZm/P7ijbKrf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173614</v>
      </c>
      <c r="D6" s="19">
        <f t="shared" si="3"/>
        <v>46</v>
      </c>
      <c r="E6" s="19">
        <f t="shared" si="3"/>
        <v>17</v>
      </c>
      <c r="F6" s="19">
        <f t="shared" si="3"/>
        <v>1</v>
      </c>
      <c r="G6" s="19">
        <f t="shared" si="3"/>
        <v>0</v>
      </c>
      <c r="H6" s="19" t="str">
        <f t="shared" si="3"/>
        <v>石川県　津幡町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50.78</v>
      </c>
      <c r="P6" s="20">
        <f t="shared" si="3"/>
        <v>91.88</v>
      </c>
      <c r="Q6" s="20">
        <f t="shared" si="3"/>
        <v>93.53</v>
      </c>
      <c r="R6" s="20">
        <f t="shared" si="3"/>
        <v>3520</v>
      </c>
      <c r="S6" s="20">
        <f t="shared" si="3"/>
        <v>37569</v>
      </c>
      <c r="T6" s="20">
        <f t="shared" si="3"/>
        <v>110.59</v>
      </c>
      <c r="U6" s="20">
        <f t="shared" si="3"/>
        <v>339.71</v>
      </c>
      <c r="V6" s="20">
        <f t="shared" si="3"/>
        <v>34495</v>
      </c>
      <c r="W6" s="20">
        <f t="shared" si="3"/>
        <v>8.58</v>
      </c>
      <c r="X6" s="20">
        <f t="shared" si="3"/>
        <v>4020.4</v>
      </c>
      <c r="Y6" s="21">
        <f>IF(Y7="",NA(),Y7)</f>
        <v>100.48</v>
      </c>
      <c r="Z6" s="21">
        <f t="shared" ref="Z6:AH6" si="4">IF(Z7="",NA(),Z7)</f>
        <v>114.66</v>
      </c>
      <c r="AA6" s="21">
        <f t="shared" si="4"/>
        <v>101.68</v>
      </c>
      <c r="AB6" s="21">
        <f t="shared" si="4"/>
        <v>105.5</v>
      </c>
      <c r="AC6" s="21">
        <f t="shared" si="4"/>
        <v>103.92</v>
      </c>
      <c r="AD6" s="21">
        <f t="shared" si="4"/>
        <v>108.38</v>
      </c>
      <c r="AE6" s="21">
        <f t="shared" si="4"/>
        <v>108.43</v>
      </c>
      <c r="AF6" s="21">
        <f t="shared" si="4"/>
        <v>107.15</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15.68</v>
      </c>
      <c r="AR6" s="21">
        <f t="shared" si="5"/>
        <v>4.72</v>
      </c>
      <c r="AS6" s="21">
        <f t="shared" si="5"/>
        <v>4.49</v>
      </c>
      <c r="AT6" s="20" t="str">
        <f>IF(AT7="","",IF(AT7="-","【-】","【"&amp;SUBSTITUTE(TEXT(AT7,"#,##0.00"),"-","△")&amp;"】"))</f>
        <v>【3.09】</v>
      </c>
      <c r="AU6" s="21">
        <f>IF(AU7="",NA(),AU7)</f>
        <v>38.86</v>
      </c>
      <c r="AV6" s="21">
        <f t="shared" ref="AV6:BD6" si="6">IF(AV7="",NA(),AV7)</f>
        <v>31.81</v>
      </c>
      <c r="AW6" s="21">
        <f t="shared" si="6"/>
        <v>18.149999999999999</v>
      </c>
      <c r="AX6" s="21">
        <f t="shared" si="6"/>
        <v>12.35</v>
      </c>
      <c r="AY6" s="21">
        <f t="shared" si="6"/>
        <v>7.77</v>
      </c>
      <c r="AZ6" s="21">
        <f t="shared" si="6"/>
        <v>57.48</v>
      </c>
      <c r="BA6" s="21">
        <f t="shared" si="6"/>
        <v>54.32</v>
      </c>
      <c r="BB6" s="21">
        <f t="shared" si="6"/>
        <v>46.82</v>
      </c>
      <c r="BC6" s="21">
        <f t="shared" si="6"/>
        <v>67.930000000000007</v>
      </c>
      <c r="BD6" s="21">
        <f t="shared" si="6"/>
        <v>68.53</v>
      </c>
      <c r="BE6" s="20" t="str">
        <f>IF(BE7="","",IF(BE7="-","【-】","【"&amp;SUBSTITUTE(TEXT(BE7,"#,##0.00"),"-","△")&amp;"】"))</f>
        <v>【71.39】</v>
      </c>
      <c r="BF6" s="21">
        <f>IF(BF7="",NA(),BF7)</f>
        <v>734.51</v>
      </c>
      <c r="BG6" s="21">
        <f t="shared" ref="BG6:BO6" si="7">IF(BG7="",NA(),BG7)</f>
        <v>712.46</v>
      </c>
      <c r="BH6" s="21">
        <f t="shared" si="7"/>
        <v>741.28</v>
      </c>
      <c r="BI6" s="21">
        <f t="shared" si="7"/>
        <v>738.91</v>
      </c>
      <c r="BJ6" s="21">
        <f t="shared" si="7"/>
        <v>777.73</v>
      </c>
      <c r="BK6" s="21">
        <f t="shared" si="7"/>
        <v>1046.25</v>
      </c>
      <c r="BL6" s="21">
        <f t="shared" si="7"/>
        <v>1000.94</v>
      </c>
      <c r="BM6" s="21">
        <f t="shared" si="7"/>
        <v>1028.05</v>
      </c>
      <c r="BN6" s="21">
        <f t="shared" si="7"/>
        <v>857.88</v>
      </c>
      <c r="BO6" s="21">
        <f t="shared" si="7"/>
        <v>825.1</v>
      </c>
      <c r="BP6" s="20" t="str">
        <f>IF(BP7="","",IF(BP7="-","【-】","【"&amp;SUBSTITUTE(TEXT(BP7,"#,##0.00"),"-","△")&amp;"】"))</f>
        <v>【669.11】</v>
      </c>
      <c r="BQ6" s="21">
        <f>IF(BQ7="",NA(),BQ7)</f>
        <v>100</v>
      </c>
      <c r="BR6" s="21">
        <f t="shared" ref="BR6:BZ6" si="8">IF(BR7="",NA(),BR7)</f>
        <v>100.05</v>
      </c>
      <c r="BS6" s="21">
        <f t="shared" si="8"/>
        <v>104.01</v>
      </c>
      <c r="BT6" s="21">
        <f t="shared" si="8"/>
        <v>95.01</v>
      </c>
      <c r="BU6" s="21">
        <f t="shared" si="8"/>
        <v>103.82</v>
      </c>
      <c r="BV6" s="21">
        <f t="shared" si="8"/>
        <v>88.37</v>
      </c>
      <c r="BW6" s="21">
        <f t="shared" si="8"/>
        <v>93.77</v>
      </c>
      <c r="BX6" s="21">
        <f t="shared" si="8"/>
        <v>94.73</v>
      </c>
      <c r="BY6" s="21">
        <f t="shared" si="8"/>
        <v>94.97</v>
      </c>
      <c r="BZ6" s="21">
        <f t="shared" si="8"/>
        <v>97.07</v>
      </c>
      <c r="CA6" s="20" t="str">
        <f>IF(CA7="","",IF(CA7="-","【-】","【"&amp;SUBSTITUTE(TEXT(CA7,"#,##0.00"),"-","△")&amp;"】"))</f>
        <v>【99.73】</v>
      </c>
      <c r="CB6" s="21">
        <f>IF(CB7="",NA(),CB7)</f>
        <v>161.86000000000001</v>
      </c>
      <c r="CC6" s="21">
        <f t="shared" ref="CC6:CK6" si="9">IF(CC7="",NA(),CC7)</f>
        <v>165.23</v>
      </c>
      <c r="CD6" s="21">
        <f t="shared" si="9"/>
        <v>157.93</v>
      </c>
      <c r="CE6" s="21">
        <f t="shared" si="9"/>
        <v>173.03</v>
      </c>
      <c r="CF6" s="21">
        <f t="shared" si="9"/>
        <v>158.32</v>
      </c>
      <c r="CG6" s="21">
        <f t="shared" si="9"/>
        <v>178.11</v>
      </c>
      <c r="CH6" s="21">
        <f t="shared" si="9"/>
        <v>165.57</v>
      </c>
      <c r="CI6" s="21">
        <f t="shared" si="9"/>
        <v>160.91</v>
      </c>
      <c r="CJ6" s="21">
        <f t="shared" si="9"/>
        <v>159.49</v>
      </c>
      <c r="CK6" s="21">
        <f t="shared" si="9"/>
        <v>157.81</v>
      </c>
      <c r="CL6" s="20" t="str">
        <f>IF(CL7="","",IF(CL7="-","【-】","【"&amp;SUBSTITUTE(TEXT(CL7,"#,##0.00"),"-","△")&amp;"】"))</f>
        <v>【134.98】</v>
      </c>
      <c r="CM6" s="21">
        <f>IF(CM7="",NA(),CM7)</f>
        <v>74.959999999999994</v>
      </c>
      <c r="CN6" s="21">
        <f t="shared" ref="CN6:CV6" si="10">IF(CN7="",NA(),CN7)</f>
        <v>73.8</v>
      </c>
      <c r="CO6" s="21">
        <f t="shared" si="10"/>
        <v>71.91</v>
      </c>
      <c r="CP6" s="21">
        <f t="shared" si="10"/>
        <v>69.86</v>
      </c>
      <c r="CQ6" s="21">
        <f t="shared" si="10"/>
        <v>71.48</v>
      </c>
      <c r="CR6" s="21">
        <f t="shared" si="10"/>
        <v>59.55</v>
      </c>
      <c r="CS6" s="21">
        <f t="shared" si="10"/>
        <v>59.19</v>
      </c>
      <c r="CT6" s="21">
        <f t="shared" si="10"/>
        <v>61.4</v>
      </c>
      <c r="CU6" s="21">
        <f t="shared" si="10"/>
        <v>65.28</v>
      </c>
      <c r="CV6" s="21">
        <f t="shared" si="10"/>
        <v>64.92</v>
      </c>
      <c r="CW6" s="20" t="str">
        <f>IF(CW7="","",IF(CW7="-","【-】","【"&amp;SUBSTITUTE(TEXT(CW7,"#,##0.00"),"-","△")&amp;"】"))</f>
        <v>【59.99】</v>
      </c>
      <c r="CX6" s="21">
        <f>IF(CX7="",NA(),CX7)</f>
        <v>91.57</v>
      </c>
      <c r="CY6" s="21">
        <f t="shared" ref="CY6:DG6" si="11">IF(CY7="",NA(),CY7)</f>
        <v>92.26</v>
      </c>
      <c r="CZ6" s="21">
        <f t="shared" si="11"/>
        <v>92.93</v>
      </c>
      <c r="DA6" s="21">
        <f t="shared" si="11"/>
        <v>93.48</v>
      </c>
      <c r="DB6" s="21">
        <f t="shared" si="11"/>
        <v>93.57</v>
      </c>
      <c r="DC6" s="21">
        <f t="shared" si="11"/>
        <v>87.14</v>
      </c>
      <c r="DD6" s="21">
        <f t="shared" si="11"/>
        <v>86.66</v>
      </c>
      <c r="DE6" s="21">
        <f t="shared" si="11"/>
        <v>86.28</v>
      </c>
      <c r="DF6" s="21">
        <f t="shared" si="11"/>
        <v>92.72</v>
      </c>
      <c r="DG6" s="21">
        <f t="shared" si="11"/>
        <v>92.88</v>
      </c>
      <c r="DH6" s="20" t="str">
        <f>IF(DH7="","",IF(DH7="-","【-】","【"&amp;SUBSTITUTE(TEXT(DH7,"#,##0.00"),"-","△")&amp;"】"))</f>
        <v>【95.72】</v>
      </c>
      <c r="DI6" s="21">
        <f>IF(DI7="",NA(),DI7)</f>
        <v>10.45</v>
      </c>
      <c r="DJ6" s="21">
        <f t="shared" ref="DJ6:DR6" si="12">IF(DJ7="",NA(),DJ7)</f>
        <v>13.98</v>
      </c>
      <c r="DK6" s="21">
        <f t="shared" si="12"/>
        <v>17.05</v>
      </c>
      <c r="DL6" s="21">
        <f t="shared" si="12"/>
        <v>19.989999999999998</v>
      </c>
      <c r="DM6" s="21">
        <f t="shared" si="12"/>
        <v>22.91</v>
      </c>
      <c r="DN6" s="21">
        <f t="shared" si="12"/>
        <v>15.21</v>
      </c>
      <c r="DO6" s="21">
        <f t="shared" si="12"/>
        <v>17.350000000000001</v>
      </c>
      <c r="DP6" s="21">
        <f t="shared" si="12"/>
        <v>17.239999999999998</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0.12</v>
      </c>
      <c r="EM6" s="21">
        <f t="shared" si="14"/>
        <v>0.09</v>
      </c>
      <c r="EN6" s="21">
        <f t="shared" si="14"/>
        <v>0.17</v>
      </c>
      <c r="EO6" s="20" t="str">
        <f>IF(EO7="","",IF(EO7="-","【-】","【"&amp;SUBSTITUTE(TEXT(EO7,"#,##0.00"),"-","△")&amp;"】"))</f>
        <v>【0.24】</v>
      </c>
    </row>
    <row r="7" spans="1:148" s="22" customFormat="1" x14ac:dyDescent="0.15">
      <c r="A7" s="14"/>
      <c r="B7" s="23">
        <v>2021</v>
      </c>
      <c r="C7" s="23">
        <v>173614</v>
      </c>
      <c r="D7" s="23">
        <v>46</v>
      </c>
      <c r="E7" s="23">
        <v>17</v>
      </c>
      <c r="F7" s="23">
        <v>1</v>
      </c>
      <c r="G7" s="23">
        <v>0</v>
      </c>
      <c r="H7" s="23" t="s">
        <v>96</v>
      </c>
      <c r="I7" s="23" t="s">
        <v>97</v>
      </c>
      <c r="J7" s="23" t="s">
        <v>98</v>
      </c>
      <c r="K7" s="23" t="s">
        <v>99</v>
      </c>
      <c r="L7" s="23" t="s">
        <v>100</v>
      </c>
      <c r="M7" s="23" t="s">
        <v>101</v>
      </c>
      <c r="N7" s="24" t="s">
        <v>102</v>
      </c>
      <c r="O7" s="24">
        <v>50.78</v>
      </c>
      <c r="P7" s="24">
        <v>91.88</v>
      </c>
      <c r="Q7" s="24">
        <v>93.53</v>
      </c>
      <c r="R7" s="24">
        <v>3520</v>
      </c>
      <c r="S7" s="24">
        <v>37569</v>
      </c>
      <c r="T7" s="24">
        <v>110.59</v>
      </c>
      <c r="U7" s="24">
        <v>339.71</v>
      </c>
      <c r="V7" s="24">
        <v>34495</v>
      </c>
      <c r="W7" s="24">
        <v>8.58</v>
      </c>
      <c r="X7" s="24">
        <v>4020.4</v>
      </c>
      <c r="Y7" s="24">
        <v>100.48</v>
      </c>
      <c r="Z7" s="24">
        <v>114.66</v>
      </c>
      <c r="AA7" s="24">
        <v>101.68</v>
      </c>
      <c r="AB7" s="24">
        <v>105.5</v>
      </c>
      <c r="AC7" s="24">
        <v>103.92</v>
      </c>
      <c r="AD7" s="24">
        <v>108.38</v>
      </c>
      <c r="AE7" s="24">
        <v>108.43</v>
      </c>
      <c r="AF7" s="24">
        <v>107.15</v>
      </c>
      <c r="AG7" s="24">
        <v>107.85</v>
      </c>
      <c r="AH7" s="24">
        <v>108.04</v>
      </c>
      <c r="AI7" s="24">
        <v>107.02</v>
      </c>
      <c r="AJ7" s="24">
        <v>0</v>
      </c>
      <c r="AK7" s="24">
        <v>0</v>
      </c>
      <c r="AL7" s="24">
        <v>0</v>
      </c>
      <c r="AM7" s="24">
        <v>0</v>
      </c>
      <c r="AN7" s="24">
        <v>0</v>
      </c>
      <c r="AO7" s="24">
        <v>12.78</v>
      </c>
      <c r="AP7" s="24">
        <v>12.89</v>
      </c>
      <c r="AQ7" s="24">
        <v>15.68</v>
      </c>
      <c r="AR7" s="24">
        <v>4.72</v>
      </c>
      <c r="AS7" s="24">
        <v>4.49</v>
      </c>
      <c r="AT7" s="24">
        <v>3.09</v>
      </c>
      <c r="AU7" s="24">
        <v>38.86</v>
      </c>
      <c r="AV7" s="24">
        <v>31.81</v>
      </c>
      <c r="AW7" s="24">
        <v>18.149999999999999</v>
      </c>
      <c r="AX7" s="24">
        <v>12.35</v>
      </c>
      <c r="AY7" s="24">
        <v>7.77</v>
      </c>
      <c r="AZ7" s="24">
        <v>57.48</v>
      </c>
      <c r="BA7" s="24">
        <v>54.32</v>
      </c>
      <c r="BB7" s="24">
        <v>46.82</v>
      </c>
      <c r="BC7" s="24">
        <v>67.930000000000007</v>
      </c>
      <c r="BD7" s="24">
        <v>68.53</v>
      </c>
      <c r="BE7" s="24">
        <v>71.39</v>
      </c>
      <c r="BF7" s="24">
        <v>734.51</v>
      </c>
      <c r="BG7" s="24">
        <v>712.46</v>
      </c>
      <c r="BH7" s="24">
        <v>741.28</v>
      </c>
      <c r="BI7" s="24">
        <v>738.91</v>
      </c>
      <c r="BJ7" s="24">
        <v>777.73</v>
      </c>
      <c r="BK7" s="24">
        <v>1046.25</v>
      </c>
      <c r="BL7" s="24">
        <v>1000.94</v>
      </c>
      <c r="BM7" s="24">
        <v>1028.05</v>
      </c>
      <c r="BN7" s="24">
        <v>857.88</v>
      </c>
      <c r="BO7" s="24">
        <v>825.1</v>
      </c>
      <c r="BP7" s="24">
        <v>669.11</v>
      </c>
      <c r="BQ7" s="24">
        <v>100</v>
      </c>
      <c r="BR7" s="24">
        <v>100.05</v>
      </c>
      <c r="BS7" s="24">
        <v>104.01</v>
      </c>
      <c r="BT7" s="24">
        <v>95.01</v>
      </c>
      <c r="BU7" s="24">
        <v>103.82</v>
      </c>
      <c r="BV7" s="24">
        <v>88.37</v>
      </c>
      <c r="BW7" s="24">
        <v>93.77</v>
      </c>
      <c r="BX7" s="24">
        <v>94.73</v>
      </c>
      <c r="BY7" s="24">
        <v>94.97</v>
      </c>
      <c r="BZ7" s="24">
        <v>97.07</v>
      </c>
      <c r="CA7" s="24">
        <v>99.73</v>
      </c>
      <c r="CB7" s="24">
        <v>161.86000000000001</v>
      </c>
      <c r="CC7" s="24">
        <v>165.23</v>
      </c>
      <c r="CD7" s="24">
        <v>157.93</v>
      </c>
      <c r="CE7" s="24">
        <v>173.03</v>
      </c>
      <c r="CF7" s="24">
        <v>158.32</v>
      </c>
      <c r="CG7" s="24">
        <v>178.11</v>
      </c>
      <c r="CH7" s="24">
        <v>165.57</v>
      </c>
      <c r="CI7" s="24">
        <v>160.91</v>
      </c>
      <c r="CJ7" s="24">
        <v>159.49</v>
      </c>
      <c r="CK7" s="24">
        <v>157.81</v>
      </c>
      <c r="CL7" s="24">
        <v>134.97999999999999</v>
      </c>
      <c r="CM7" s="24">
        <v>74.959999999999994</v>
      </c>
      <c r="CN7" s="24">
        <v>73.8</v>
      </c>
      <c r="CO7" s="24">
        <v>71.91</v>
      </c>
      <c r="CP7" s="24">
        <v>69.86</v>
      </c>
      <c r="CQ7" s="24">
        <v>71.48</v>
      </c>
      <c r="CR7" s="24">
        <v>59.55</v>
      </c>
      <c r="CS7" s="24">
        <v>59.19</v>
      </c>
      <c r="CT7" s="24">
        <v>61.4</v>
      </c>
      <c r="CU7" s="24">
        <v>65.28</v>
      </c>
      <c r="CV7" s="24">
        <v>64.92</v>
      </c>
      <c r="CW7" s="24">
        <v>59.99</v>
      </c>
      <c r="CX7" s="24">
        <v>91.57</v>
      </c>
      <c r="CY7" s="24">
        <v>92.26</v>
      </c>
      <c r="CZ7" s="24">
        <v>92.93</v>
      </c>
      <c r="DA7" s="24">
        <v>93.48</v>
      </c>
      <c r="DB7" s="24">
        <v>93.57</v>
      </c>
      <c r="DC7" s="24">
        <v>87.14</v>
      </c>
      <c r="DD7" s="24">
        <v>86.66</v>
      </c>
      <c r="DE7" s="24">
        <v>86.28</v>
      </c>
      <c r="DF7" s="24">
        <v>92.72</v>
      </c>
      <c r="DG7" s="24">
        <v>92.88</v>
      </c>
      <c r="DH7" s="24">
        <v>95.72</v>
      </c>
      <c r="DI7" s="24">
        <v>10.45</v>
      </c>
      <c r="DJ7" s="24">
        <v>13.98</v>
      </c>
      <c r="DK7" s="24">
        <v>17.05</v>
      </c>
      <c r="DL7" s="24">
        <v>19.989999999999998</v>
      </c>
      <c r="DM7" s="24">
        <v>22.91</v>
      </c>
      <c r="DN7" s="24">
        <v>15.21</v>
      </c>
      <c r="DO7" s="24">
        <v>17.350000000000001</v>
      </c>
      <c r="DP7" s="24">
        <v>17.239999999999998</v>
      </c>
      <c r="DQ7" s="24">
        <v>23.79</v>
      </c>
      <c r="DR7" s="24">
        <v>25.66</v>
      </c>
      <c r="DS7" s="24">
        <v>38.17</v>
      </c>
      <c r="DT7" s="24">
        <v>0</v>
      </c>
      <c r="DU7" s="24">
        <v>0</v>
      </c>
      <c r="DV7" s="24">
        <v>0</v>
      </c>
      <c r="DW7" s="24">
        <v>0</v>
      </c>
      <c r="DX7" s="24">
        <v>0</v>
      </c>
      <c r="DY7" s="24">
        <v>0.01</v>
      </c>
      <c r="DZ7" s="24">
        <v>0.01</v>
      </c>
      <c r="EA7" s="24">
        <v>0.11</v>
      </c>
      <c r="EB7" s="24">
        <v>1.22</v>
      </c>
      <c r="EC7" s="24">
        <v>1.61</v>
      </c>
      <c r="ED7" s="24">
        <v>6.54</v>
      </c>
      <c r="EE7" s="24">
        <v>0</v>
      </c>
      <c r="EF7" s="24">
        <v>0</v>
      </c>
      <c r="EG7" s="24">
        <v>0</v>
      </c>
      <c r="EH7" s="24">
        <v>0</v>
      </c>
      <c r="EI7" s="24">
        <v>0</v>
      </c>
      <c r="EJ7" s="24">
        <v>0.11</v>
      </c>
      <c r="EK7" s="24">
        <v>0.09</v>
      </c>
      <c r="EL7" s="24">
        <v>0.12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2023-01-12T23:30:10Z</dcterms:created>
  <dcterms:modified xsi:type="dcterms:W3CDTF">2023-01-18T02:33:30Z</dcterms:modified>
  <cp:category/>
</cp:coreProperties>
</file>