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kakuchi\Desktop\添付ファイル一括ダウンロード\"/>
    </mc:Choice>
  </mc:AlternateContent>
  <xr:revisionPtr revIDLastSave="0" documentId="13_ncr:1_{93F109B6-9669-49B2-99E3-EEC96865F5BE}" xr6:coauthVersionLast="47" xr6:coauthVersionMax="47" xr10:uidLastSave="{00000000-0000-0000-0000-000000000000}"/>
  <workbookProtection workbookAlgorithmName="SHA-512" workbookHashValue="F+QN6RSp4sqnkJbm6s4QLvBdkRg7wpEpZzAILosxw9h42pPiWjxZ5+FmzWPXWE8I2v3CTCIH6xJExdtQVhK6YQ==" workbookSaltValue="CcjlpX8DFreh4BAgYQGilg==" workbookSpinCount="100000" lockStructure="1"/>
  <bookViews>
    <workbookView xWindow="3120" yWindow="3720" windowWidth="15075" windowHeight="1018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<sst xmlns="http://schemas.openxmlformats.org/spreadsheetml/2006/main" count="233" uniqueCount="117">
  <si>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</si>
  <si>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</si>
  <si>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</si>
  <si>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</si>
  <si>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</si>
  <si>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</si>
  <si>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</si>
  <si>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</si>
  <si>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</si>
  <si>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</si>
  <si>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</si>
  <si>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</si>
  <si>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</si>
  <si>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</si>
  <si>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</si>
  <si>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</si>
  <si>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</si>
  <si>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</si>
  <si>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</si>
  <si>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</si>
  <si>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</si>
  <si>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</si>
  <si>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</si>
  <si>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</si>
  <si>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</si>
  <si>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</si>
  <si>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</si>
  <si>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</si>
  <si>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</si>
  <si>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</si>
  <si>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</si>
  <si>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</si>
  <si>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</si>
  <si>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</si>
  <si>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</si>
  <si>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</si>
  <si>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</si>
  <si>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</si>
  <si>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</si>
  <si>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</si>
  <si>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</si>
  <si>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</si>
  <si>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</si>
  <si>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</si>
  <si>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</si>
  <si>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</si>
  <si>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</si>
  <si>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</si>
  <si>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</si>
  <si>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</si>
  <si>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</si>
  <si>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</si>
  <si>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</si>
  <si>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</si>
  <si>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</si>
  <si>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</si>
  <si>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</si>
  <si>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</si>
  <si>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</si>
  <si>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</si>
  <si>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</si>
  <si>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</si>
  <si>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</si>
  <si>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</si>
  <si>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</si>
  <si>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</si>
  <si>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</si>
  <si>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</si>
  <si>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</si>
  <si>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</si>
  <si>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</si>
  <si>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</si>
  <si>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</si>
  <si>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</si>
  <si>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</si>
  <si>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</si>
  <si>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</si>
  <si>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</si>
  <si>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</si>
  <si>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</si>
  <si>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</si>
  <si>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</si>
  <si>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</si>
  <si>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</si>
  <si>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</si>
  <si>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</si>
  <si>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</si>
  <si>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</si>
  <si>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</si>
  <si>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</si>
  <si>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</si>
  <si>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</si>
  <si>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</si>
  <si>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</si>
  <si>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</si>
  <si>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</si>
  <si>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</si>
  <si>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</si>
  <si>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</si>
  <si>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</si>
  <si>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</si>
  <si>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</si>
  <si>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</si>
  <si>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</si>
  <si>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</si>
  <si>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</si>
  <si>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</si>
  <si>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</si>
  <si>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</si>
  <si>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</si>
  <si>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</si>
  <si>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</si>
  <si>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</si>
  <si>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</si>
  <si>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３地区合計で収益的収支比率は１００％を超え、単年度で黒字となっている。給水人口減少のため施設利用率は低いが、起債残高はなく、料金回収率や給水原価は類似団体と比べ良好である。今後人口減少による料金収入の減少に留意し運営を行う。</t>
    <phoneticPr fontId="4"/>
  </si>
  <si>
    <t>　農業集落排水事業や農林事業に併せて更新を行った管路につては全般的に健全であるが、創設時に布設された管路には経年化しているものもあるため、修繕や更新の費用確保に留意する。</t>
    <phoneticPr fontId="4"/>
  </si>
  <si>
    <t>　現在のところ、収益的収支比率及び料金回収率とも類似団体平均値を上回っているが、給水区域は人口減少傾向にある集落であり、今後、収入の減少により、管及び施設の維持修繕や更新費用が確保できるよう、料金水準や運営手法の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</si>
</sst>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C9-4173-B5D1-677FFB6F81B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8C9-4173-B5D1-677FFB6F81B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32.17</c:v>
                </c:pt>
                <c:pt idx="1">
                  <c:v>30.34</c:v>
                </c:pt>
                <c:pt idx="2">
                  <c:v>28.72</c:v>
                </c:pt>
                <c:pt idx="3">
                  <c:v>24.09</c:v>
                </c:pt>
                <c:pt idx="4">
                  <c:v>26.15</c:v>
                </c:pt>
              </c:numCache>
            </c:numRef>
          </c:val>
          <c:extLst>
            <c:ext xmlns:c16="http://schemas.microsoft.com/office/drawing/2014/chart" uri="{C3380CC4-5D6E-409C-BE32-E72D297353CC}">
              <c16:uniqueId val="{00000000-F584-4D04-AA58-30608CB5C81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F584-4D04-AA58-30608CB5C81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91.76</c:v>
                </c:pt>
                <c:pt idx="1">
                  <c:v>92.13</c:v>
                </c:pt>
                <c:pt idx="2">
                  <c:v>89.27</c:v>
                </c:pt>
                <c:pt idx="3">
                  <c:v>97.63</c:v>
                </c:pt>
                <c:pt idx="4">
                  <c:v>91.45</c:v>
                </c:pt>
              </c:numCache>
            </c:numRef>
          </c:val>
          <c:extLst>
            <c:ext xmlns:c16="http://schemas.microsoft.com/office/drawing/2014/chart" uri="{C3380CC4-5D6E-409C-BE32-E72D297353CC}">
              <c16:uniqueId val="{00000000-FBC6-479E-A23F-F34209DAE67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FBC6-479E-A23F-F34209DAE67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99.38</c:v>
                </c:pt>
                <c:pt idx="1">
                  <c:v>104.56</c:v>
                </c:pt>
                <c:pt idx="2">
                  <c:v>213.68</c:v>
                </c:pt>
                <c:pt idx="3">
                  <c:v>157.13</c:v>
                </c:pt>
                <c:pt idx="4">
                  <c:v>156.65</c:v>
                </c:pt>
              </c:numCache>
            </c:numRef>
          </c:val>
          <c:extLst>
            <c:ext xmlns:c16="http://schemas.microsoft.com/office/drawing/2014/chart" uri="{C3380CC4-5D6E-409C-BE32-E72D297353CC}">
              <c16:uniqueId val="{00000000-F9B8-48D9-9DC3-D2BE9250ACF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F9B8-48D9-9DC3-D2BE9250ACF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D-45B4-9FC7-7A4FE481C1D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D-45B4-9FC7-7A4FE481C1D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B-4467-964E-6D1B520CF53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B-4467-964E-6D1B520CF53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45-49AB-8DBD-C191C4F3FA3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45-49AB-8DBD-C191C4F3FA3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04-4C8A-834C-50B03951AFB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04-4C8A-834C-50B03951AFB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formatCode="#,##0.00;&quot;△&quot;#,##0.00;&quot;-&quot;">
                  <c:v>60.48</c:v>
                </c:pt>
                <c:pt idx="1">
                  <c:v>0</c:v>
                </c:pt>
                <c:pt idx="2">
                  <c:v>0</c:v>
                </c:pt>
                <c:pt idx="3">
                  <c:v>0</c:v>
                </c:pt>
                <c:pt idx="4">
                  <c:v>0</c:v>
                </c:pt>
              </c:numCache>
            </c:numRef>
          </c:val>
          <c:extLst>
            <c:ext xmlns:c16="http://schemas.microsoft.com/office/drawing/2014/chart" uri="{C3380CC4-5D6E-409C-BE32-E72D297353CC}">
              <c16:uniqueId val="{00000000-A4BA-4813-A323-BBB3BF537DC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A4BA-4813-A323-BBB3BF537DC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74.7</c:v>
                </c:pt>
                <c:pt idx="1">
                  <c:v>66.319999999999993</c:v>
                </c:pt>
                <c:pt idx="2">
                  <c:v>179.76</c:v>
                </c:pt>
                <c:pt idx="3">
                  <c:v>103.24</c:v>
                </c:pt>
                <c:pt idx="4">
                  <c:v>92.37</c:v>
                </c:pt>
              </c:numCache>
            </c:numRef>
          </c:val>
          <c:extLst>
            <c:ext xmlns:c16="http://schemas.microsoft.com/office/drawing/2014/chart" uri="{C3380CC4-5D6E-409C-BE32-E72D297353CC}">
              <c16:uniqueId val="{00000000-7DB7-4794-8D47-E0FB6CDB9BF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7DB7-4794-8D47-E0FB6CDB9BF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146.72999999999999</c:v>
                </c:pt>
                <c:pt idx="1">
                  <c:v>165.69</c:v>
                </c:pt>
                <c:pt idx="2">
                  <c:v>63</c:v>
                </c:pt>
                <c:pt idx="3">
                  <c:v>92.36</c:v>
                </c:pt>
                <c:pt idx="4">
                  <c:v>104.98</c:v>
                </c:pt>
              </c:numCache>
            </c:numRef>
          </c:val>
          <c:extLst>
            <c:ext xmlns:c16="http://schemas.microsoft.com/office/drawing/2014/chart" uri="{C3380CC4-5D6E-409C-BE32-E72D297353CC}">
              <c16:uniqueId val="{00000000-E0CE-42FA-B59C-46FCA10C25F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E0CE-42FA-B59C-46FCA10C25F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津幡町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37569</v>
      </c>
      <c r="AM8" s="55"/>
      <c r="AN8" s="55"/>
      <c r="AO8" s="55"/>
      <c r="AP8" s="55"/>
      <c r="AQ8" s="55"/>
      <c r="AR8" s="55"/>
      <c r="AS8" s="55"/>
      <c r="AT8" s="45">
        <f>データ!$S$6</f>
        <v>110.59</v>
      </c>
      <c r="AU8" s="45"/>
      <c r="AV8" s="45"/>
      <c r="AW8" s="45"/>
      <c r="AX8" s="45"/>
      <c r="AY8" s="45"/>
      <c r="AZ8" s="45"/>
      <c r="BA8" s="45"/>
      <c r="BB8" s="45">
        <f>データ!$T$6</f>
        <v>339.71</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0.48</v>
      </c>
      <c r="Q10" s="45"/>
      <c r="R10" s="45"/>
      <c r="S10" s="45"/>
      <c r="T10" s="45"/>
      <c r="U10" s="45"/>
      <c r="V10" s="45"/>
      <c r="W10" s="55">
        <f>データ!$Q$6</f>
        <v>2200</v>
      </c>
      <c r="X10" s="55"/>
      <c r="Y10" s="55"/>
      <c r="Z10" s="55"/>
      <c r="AA10" s="55"/>
      <c r="AB10" s="55"/>
      <c r="AC10" s="55"/>
      <c r="AD10" s="2"/>
      <c r="AE10" s="2"/>
      <c r="AF10" s="2"/>
      <c r="AG10" s="2"/>
      <c r="AH10" s="2"/>
      <c r="AI10" s="2"/>
      <c r="AJ10" s="2"/>
      <c r="AK10" s="2"/>
      <c r="AL10" s="55">
        <f>データ!$U$6</f>
        <v>179</v>
      </c>
      <c r="AM10" s="55"/>
      <c r="AN10" s="55"/>
      <c r="AO10" s="55"/>
      <c r="AP10" s="55"/>
      <c r="AQ10" s="55"/>
      <c r="AR10" s="55"/>
      <c r="AS10" s="55"/>
      <c r="AT10" s="45">
        <f>データ!$V$6</f>
        <v>4.92</v>
      </c>
      <c r="AU10" s="45"/>
      <c r="AV10" s="45"/>
      <c r="AW10" s="45"/>
      <c r="AX10" s="45"/>
      <c r="AY10" s="45"/>
      <c r="AZ10" s="45"/>
      <c r="BA10" s="45"/>
      <c r="BB10" s="45">
        <f>データ!$W$6</f>
        <v>36.380000000000003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u2pEHoUGN/TKgysLCQti4ggJncONromn6gnMZvdTDV8zC9bscnx+2+2pcoZaEcYuznQP3mH3FY02bI79F+3zsQ==" saltValue="4GNlsbDsXr3perH2+9t3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173614</v>
      </c>
      <c r="D6" s="20">
        <f t="shared" si="3"/>
        <v>47</v>
      </c>
      <c r="E6" s="20">
        <f t="shared" si="3"/>
        <v>1</v>
      </c>
      <c r="F6" s="20">
        <f t="shared" si="3"/>
        <v>0</v>
      </c>
      <c r="G6" s="20">
        <f t="shared" si="3"/>
        <v>0</v>
      </c>
      <c r="H6" s="20" t="str">
        <f t="shared" si="3"/>
        <v>石川県　津幡町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0.48</v>
      </c>
      <c r="Q6" s="21">
        <f t="shared" si="3"/>
        <v>2200</v>
      </c>
      <c r="R6" s="21">
        <f t="shared" si="3"/>
        <v>37569</v>
      </c>
      <c r="S6" s="21">
        <f t="shared" si="3"/>
        <v>110.59</v>
      </c>
      <c r="T6" s="21">
        <f t="shared" si="3"/>
        <v>339.71</v>
      </c>
      <c r="U6" s="21">
        <f t="shared" si="3"/>
        <v>179</v>
      </c>
      <c r="V6" s="21">
        <f t="shared" si="3"/>
        <v>4.92</v>
      </c>
      <c r="W6" s="21">
        <f t="shared" si="3"/>
        <v>36.380000000000003</v>
      </c>
      <c r="X6" s="22">
        <f>IF(X7="",NA(),X7)</f>
        <v>99.38</v>
      </c>
      <c r="Y6" s="22">
        <f t="shared" ref="Y6:AG6" si="4">IF(Y7="",NA(),Y7)</f>
        <v>104.56</v>
      </c>
      <c r="Z6" s="22">
        <f t="shared" si="4"/>
        <v>213.68</v>
      </c>
      <c r="AA6" s="22">
        <f t="shared" si="4"/>
        <v>157.13</v>
      </c>
      <c r="AB6" s="22">
        <f t="shared" si="4"/>
        <v>156.65</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60.48</v>
      </c>
      <c r="BF6" s="21">
        <f t="shared" ref="BF6:BN6" si="7">IF(BF7="",NA(),BF7)</f>
        <v>0</v>
      </c>
      <c r="BG6" s="21">
        <f t="shared" si="7"/>
        <v>0</v>
      </c>
      <c r="BH6" s="21">
        <f t="shared" si="7"/>
        <v>0</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74.7</v>
      </c>
      <c r="BQ6" s="22">
        <f t="shared" ref="BQ6:BY6" si="8">IF(BQ7="",NA(),BQ7)</f>
        <v>66.319999999999993</v>
      </c>
      <c r="BR6" s="22">
        <f t="shared" si="8"/>
        <v>179.76</v>
      </c>
      <c r="BS6" s="22">
        <f t="shared" si="8"/>
        <v>103.24</v>
      </c>
      <c r="BT6" s="22">
        <f t="shared" si="8"/>
        <v>92.37</v>
      </c>
      <c r="BU6" s="22">
        <f t="shared" si="8"/>
        <v>40.89</v>
      </c>
      <c r="BV6" s="22">
        <f t="shared" si="8"/>
        <v>41.25</v>
      </c>
      <c r="BW6" s="22">
        <f t="shared" si="8"/>
        <v>42.5</v>
      </c>
      <c r="BX6" s="22">
        <f t="shared" si="8"/>
        <v>41.84</v>
      </c>
      <c r="BY6" s="22">
        <f t="shared" si="8"/>
        <v>41.44</v>
      </c>
      <c r="BZ6" s="21" t="str">
        <f>IF(BZ7="","",IF(BZ7="-","【-】","【"&amp;SUBSTITUTE(TEXT(BZ7,"#,##0.00"),"-","△")&amp;"】"))</f>
        <v>【54.59】</v>
      </c>
      <c r="CA6" s="22">
        <f>IF(CA7="",NA(),CA7)</f>
        <v>146.72999999999999</v>
      </c>
      <c r="CB6" s="22">
        <f t="shared" ref="CB6:CJ6" si="9">IF(CB7="",NA(),CB7)</f>
        <v>165.69</v>
      </c>
      <c r="CC6" s="22">
        <f t="shared" si="9"/>
        <v>63</v>
      </c>
      <c r="CD6" s="22">
        <f t="shared" si="9"/>
        <v>92.36</v>
      </c>
      <c r="CE6" s="22">
        <f t="shared" si="9"/>
        <v>104.98</v>
      </c>
      <c r="CF6" s="22">
        <f t="shared" si="9"/>
        <v>383.2</v>
      </c>
      <c r="CG6" s="22">
        <f t="shared" si="9"/>
        <v>383.25</v>
      </c>
      <c r="CH6" s="22">
        <f t="shared" si="9"/>
        <v>377.72</v>
      </c>
      <c r="CI6" s="22">
        <f t="shared" si="9"/>
        <v>390.47</v>
      </c>
      <c r="CJ6" s="22">
        <f t="shared" si="9"/>
        <v>403.61</v>
      </c>
      <c r="CK6" s="21" t="str">
        <f>IF(CK7="","",IF(CK7="-","【-】","【"&amp;SUBSTITUTE(TEXT(CK7,"#,##0.00"),"-","△")&amp;"】"))</f>
        <v>【301.20】</v>
      </c>
      <c r="CL6" s="22">
        <f>IF(CL7="",NA(),CL7)</f>
        <v>32.17</v>
      </c>
      <c r="CM6" s="22">
        <f t="shared" ref="CM6:CU6" si="10">IF(CM7="",NA(),CM7)</f>
        <v>30.34</v>
      </c>
      <c r="CN6" s="22">
        <f t="shared" si="10"/>
        <v>28.72</v>
      </c>
      <c r="CO6" s="22">
        <f t="shared" si="10"/>
        <v>24.09</v>
      </c>
      <c r="CP6" s="22">
        <f t="shared" si="10"/>
        <v>26.15</v>
      </c>
      <c r="CQ6" s="22">
        <f t="shared" si="10"/>
        <v>47.95</v>
      </c>
      <c r="CR6" s="22">
        <f t="shared" si="10"/>
        <v>48.26</v>
      </c>
      <c r="CS6" s="22">
        <f t="shared" si="10"/>
        <v>48.01</v>
      </c>
      <c r="CT6" s="22">
        <f t="shared" si="10"/>
        <v>49.08</v>
      </c>
      <c r="CU6" s="22">
        <f t="shared" si="10"/>
        <v>51.46</v>
      </c>
      <c r="CV6" s="21" t="str">
        <f>IF(CV7="","",IF(CV7="-","【-】","【"&amp;SUBSTITUTE(TEXT(CV7,"#,##0.00"),"-","△")&amp;"】"))</f>
        <v>【56.42】</v>
      </c>
      <c r="CW6" s="22">
        <f>IF(CW7="",NA(),CW7)</f>
        <v>91.76</v>
      </c>
      <c r="CX6" s="22">
        <f t="shared" ref="CX6:DF6" si="11">IF(CX7="",NA(),CX7)</f>
        <v>92.13</v>
      </c>
      <c r="CY6" s="22">
        <f t="shared" si="11"/>
        <v>89.27</v>
      </c>
      <c r="CZ6" s="22">
        <f t="shared" si="11"/>
        <v>97.63</v>
      </c>
      <c r="DA6" s="22">
        <f t="shared" si="11"/>
        <v>91.45</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173614</v>
      </c>
      <c r="D7" s="24">
        <v>47</v>
      </c>
      <c r="E7" s="24">
        <v>1</v>
      </c>
      <c r="F7" s="24">
        <v>0</v>
      </c>
      <c r="G7" s="24">
        <v>0</v>
      </c>
      <c r="H7" s="24" t="s">
        <v>96</v>
      </c>
      <c r="I7" s="24" t="s">
        <v>97</v>
      </c>
      <c r="J7" s="24" t="s">
        <v>98</v>
      </c>
      <c r="K7" s="24" t="s">
        <v>99</v>
      </c>
      <c r="L7" s="24" t="s">
        <v>100</v>
      </c>
      <c r="M7" s="24" t="s">
        <v>101</v>
      </c>
      <c r="N7" s="25" t="s">
        <v>102</v>
      </c>
      <c r="O7" s="25" t="s">
        <v>103</v>
      </c>
      <c r="P7" s="25">
        <v>0.48</v>
      </c>
      <c r="Q7" s="25">
        <v>2200</v>
      </c>
      <c r="R7" s="25">
        <v>37569</v>
      </c>
      <c r="S7" s="25">
        <v>110.59</v>
      </c>
      <c r="T7" s="25">
        <v>339.71</v>
      </c>
      <c r="U7" s="25">
        <v>179</v>
      </c>
      <c r="V7" s="25">
        <v>4.92</v>
      </c>
      <c r="W7" s="25">
        <v>36.380000000000003</v>
      </c>
      <c r="X7" s="25">
        <v>99.38</v>
      </c>
      <c r="Y7" s="25">
        <v>104.56</v>
      </c>
      <c r="Z7" s="25">
        <v>213.68</v>
      </c>
      <c r="AA7" s="25">
        <v>157.13</v>
      </c>
      <c r="AB7" s="25">
        <v>156.65</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60.48</v>
      </c>
      <c r="BF7" s="25">
        <v>0</v>
      </c>
      <c r="BG7" s="25">
        <v>0</v>
      </c>
      <c r="BH7" s="25">
        <v>0</v>
      </c>
      <c r="BI7" s="25">
        <v>0</v>
      </c>
      <c r="BJ7" s="25">
        <v>1302.33</v>
      </c>
      <c r="BK7" s="25">
        <v>1274.21</v>
      </c>
      <c r="BL7" s="25">
        <v>1183.92</v>
      </c>
      <c r="BM7" s="25">
        <v>1128.72</v>
      </c>
      <c r="BN7" s="25">
        <v>1125.25</v>
      </c>
      <c r="BO7" s="25">
        <v>940.88</v>
      </c>
      <c r="BP7" s="25">
        <v>74.7</v>
      </c>
      <c r="BQ7" s="25">
        <v>66.319999999999993</v>
      </c>
      <c r="BR7" s="25">
        <v>179.76</v>
      </c>
      <c r="BS7" s="25">
        <v>103.24</v>
      </c>
      <c r="BT7" s="25">
        <v>92.37</v>
      </c>
      <c r="BU7" s="25">
        <v>40.89</v>
      </c>
      <c r="BV7" s="25">
        <v>41.25</v>
      </c>
      <c r="BW7" s="25">
        <v>42.5</v>
      </c>
      <c r="BX7" s="25">
        <v>41.84</v>
      </c>
      <c r="BY7" s="25">
        <v>41.44</v>
      </c>
      <c r="BZ7" s="25">
        <v>54.59</v>
      </c>
      <c r="CA7" s="25">
        <v>146.72999999999999</v>
      </c>
      <c r="CB7" s="25">
        <v>165.69</v>
      </c>
      <c r="CC7" s="25">
        <v>63</v>
      </c>
      <c r="CD7" s="25">
        <v>92.36</v>
      </c>
      <c r="CE7" s="25">
        <v>104.98</v>
      </c>
      <c r="CF7" s="25">
        <v>383.2</v>
      </c>
      <c r="CG7" s="25">
        <v>383.25</v>
      </c>
      <c r="CH7" s="25">
        <v>377.72</v>
      </c>
      <c r="CI7" s="25">
        <v>390.47</v>
      </c>
      <c r="CJ7" s="25">
        <v>403.61</v>
      </c>
      <c r="CK7" s="25">
        <v>301.2</v>
      </c>
      <c r="CL7" s="25">
        <v>32.17</v>
      </c>
      <c r="CM7" s="25">
        <v>30.34</v>
      </c>
      <c r="CN7" s="25">
        <v>28.72</v>
      </c>
      <c r="CO7" s="25">
        <v>24.09</v>
      </c>
      <c r="CP7" s="25">
        <v>26.15</v>
      </c>
      <c r="CQ7" s="25">
        <v>47.95</v>
      </c>
      <c r="CR7" s="25">
        <v>48.26</v>
      </c>
      <c r="CS7" s="25">
        <v>48.01</v>
      </c>
      <c r="CT7" s="25">
        <v>49.08</v>
      </c>
      <c r="CU7" s="25">
        <v>51.46</v>
      </c>
      <c r="CV7" s="25">
        <v>56.42</v>
      </c>
      <c r="CW7" s="25">
        <v>91.76</v>
      </c>
      <c r="CX7" s="25">
        <v>92.13</v>
      </c>
      <c r="CY7" s="25">
        <v>89.27</v>
      </c>
      <c r="CZ7" s="25">
        <v>97.63</v>
      </c>
      <c r="DA7" s="25">
        <v>91.45</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覚知</cp:lastModifiedBy>
  <dcterms:created xsi:type="dcterms:W3CDTF">2022-12-01T01:09:48Z</dcterms:created>
  <dcterms:modified xsi:type="dcterms:W3CDTF">2023-01-23T07:55:29Z</dcterms:modified>
  <cp:category/>
</cp:coreProperties>
</file>