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80特定\"/>
    </mc:Choice>
  </mc:AlternateContent>
  <workbookProtection workbookAlgorithmName="SHA-512" workbookHashValue="ogam+KW8LjF2+f6Wk4VIuYSA62xy9RCPEQCEv5Z++wNhFQpy6mxXeWfFz2Gp4q+13yH+yP7WNVsMjtD9AFHk8g==" workbookSaltValue="/zPIQNEO97W9jiAzwHV9zA==" workbookSpinCount="100000" lockStructure="1"/>
  <bookViews>
    <workbookView xWindow="-120" yWindow="-120" windowWidth="20730"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AD10" i="4" s="1"/>
  <c r="Q6" i="5"/>
  <c r="P6" i="5"/>
  <c r="P10" i="4" s="1"/>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F85" i="4"/>
  <c r="E85" i="4"/>
  <c r="BB10" i="4"/>
  <c r="AL10" i="4"/>
  <c r="W10" i="4"/>
  <c r="B10" i="4"/>
  <c r="BB8" i="4"/>
  <c r="AT8" i="4"/>
  <c r="AD8" i="4"/>
  <c r="W8" i="4"/>
  <c r="P8" i="4"/>
  <c r="B8" i="4"/>
  <c r="B6" i="4"/>
</calcChain>
</file>

<file path=xl/sharedStrings.xml><?xml version="1.0" encoding="utf-8"?>
<sst xmlns="http://schemas.openxmlformats.org/spreadsheetml/2006/main" count="289" uniqueCount="117">
  <si>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</si>
  <si>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</si>
  <si>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</si>
  <si>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</si>
  <si>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</si>
  <si>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</si>
  <si>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</si>
  <si>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</si>
  <si>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</si>
  <si>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</si>
  <si>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</si>
  <si>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</si>
  <si>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</si>
  <si>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</si>
  <si>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</si>
  <si>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</si>
  <si>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</si>
  <si>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</si>
  <si>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</si>
  <si>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</si>
  <si>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</si>
  <si>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</si>
  <si>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</si>
  <si>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</si>
  <si>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</si>
  <si>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</si>
  <si>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</si>
  <si>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</si>
  <si>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</si>
  <si>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</si>
  <si>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</si>
  <si>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</si>
  <si>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</si>
  <si>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</si>
  <si>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</si>
  <si>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</si>
  <si>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</si>
  <si>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</si>
  <si>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</si>
  <si>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</si>
  <si>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</si>
  <si>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</si>
  <si>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</si>
  <si>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</si>
  <si>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</si>
  <si>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</si>
  <si>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</si>
  <si>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</si>
  <si>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</si>
  <si>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</si>
  <si>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</si>
  <si>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</si>
  <si>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</si>
  <si>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</si>
  <si>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</si>
  <si>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</si>
  <si>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</si>
  <si>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</si>
  <si>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</si>
  <si>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</si>
  <si>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</si>
  <si>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</si>
  <si>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</si>
  <si>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</si>
  <si>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</si>
  <si>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</si>
  <si>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</si>
  <si>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</si>
  <si>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</si>
  <si>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</si>
  <si>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</si>
  <si>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</si>
  <si>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</si>
  <si>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</si>
  <si>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</si>
  <si>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</si>
  <si>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</si>
  <si>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</si>
  <si>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</si>
  <si>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</si>
  <si>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</si>
  <si>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</si>
  <si>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</si>
  <si>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</si>
  <si>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</si>
  <si>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</si>
  <si>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</si>
  <si>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</si>
  <si>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</si>
  <si>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</si>
  <si>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</si>
  <si>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</si>
  <si>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</si>
  <si>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</si>
  <si>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</si>
  <si>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</si>
  <si>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</si>
  <si>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</si>
  <si>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</si>
  <si>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</si>
  <si>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</si>
  <si>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</si>
  <si>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</si>
  <si>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</si>
  <si>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</si>
  <si>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</si>
  <si>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</si>
  <si>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</si>
  <si>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</si>
  <si>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</si>
  <si>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</si>
  <si>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</si>
  <si>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</si>
  <si>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</si>
  <si>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特定地域生活排水処理事業は、既に整備が完了しており、新規企業債の発行はないため、企業債残高は減少していくが、設備の老朽化により維持管理費が増加している。
　このことからも現在、定額制となっている使用料金を今後見直す必要がある。</t>
    <rPh sb="1" eb="3">
      <t>トクテイ</t>
    </rPh>
    <rPh sb="3" eb="5">
      <t>チイキ</t>
    </rPh>
    <rPh sb="5" eb="7">
      <t>セイカツ</t>
    </rPh>
    <rPh sb="7" eb="9">
      <t>ハイスイ</t>
    </rPh>
    <rPh sb="9" eb="11">
      <t>ショリ</t>
    </rPh>
    <rPh sb="11" eb="13">
      <t>ジギョウ</t>
    </rPh>
    <rPh sb="15" eb="16">
      <t>スデ</t>
    </rPh>
    <rPh sb="17" eb="19">
      <t>セイビ</t>
    </rPh>
    <rPh sb="20" eb="22">
      <t>カンリョウ</t>
    </rPh>
    <rPh sb="27" eb="29">
      <t>シンキ</t>
    </rPh>
    <rPh sb="29" eb="31">
      <t>キギョウ</t>
    </rPh>
    <rPh sb="31" eb="32">
      <t>サイ</t>
    </rPh>
    <rPh sb="33" eb="35">
      <t>ハッコウ</t>
    </rPh>
    <rPh sb="41" eb="43">
      <t>キギョウ</t>
    </rPh>
    <rPh sb="43" eb="44">
      <t>サイ</t>
    </rPh>
    <rPh sb="44" eb="46">
      <t>ザンダカ</t>
    </rPh>
    <rPh sb="47" eb="49">
      <t>ゲンショウ</t>
    </rPh>
    <rPh sb="55" eb="57">
      <t>セツビ</t>
    </rPh>
    <rPh sb="58" eb="61">
      <t>ロウキュウカ</t>
    </rPh>
    <rPh sb="64" eb="66">
      <t>イジ</t>
    </rPh>
    <rPh sb="66" eb="69">
      <t>カンリヒ</t>
    </rPh>
    <rPh sb="70" eb="72">
      <t>ゾウカ</t>
    </rPh>
    <rPh sb="87" eb="89">
      <t>ゲンザイ</t>
    </rPh>
    <rPh sb="90" eb="93">
      <t>テイガクセイ</t>
    </rPh>
    <rPh sb="99" eb="102">
      <t>シヨウリョウ</t>
    </rPh>
    <rPh sb="102" eb="103">
      <t>キン</t>
    </rPh>
    <rPh sb="104" eb="106">
      <t>コンゴ</t>
    </rPh>
    <rPh sb="106" eb="108">
      <t>ミナオ</t>
    </rPh>
    <rPh sb="109" eb="111">
      <t>ヒツヨウ</t>
    </rPh>
    <phoneticPr fontId="4"/>
  </si>
  <si>
    <t>　本事業により整備した合併浄化槽も15年以上経過したものが増加し、年々ブロア等の機器や本体蓋の老朽化による破損が顕著に発生しており、修繕費用が増加傾向にある。
　定期点検により不具合個所を早期に発見することで、修繕費用の軽減を図り、浄化槽の長寿命化に努める。</t>
    <rPh sb="1" eb="2">
      <t>ホン</t>
    </rPh>
    <rPh sb="2" eb="4">
      <t>ジギョウ</t>
    </rPh>
    <rPh sb="7" eb="9">
      <t>セイビ</t>
    </rPh>
    <rPh sb="11" eb="13">
      <t>ガッペイ</t>
    </rPh>
    <rPh sb="13" eb="16">
      <t>ジョウカソウ</t>
    </rPh>
    <rPh sb="19" eb="20">
      <t>ネン</t>
    </rPh>
    <rPh sb="20" eb="22">
      <t>イジョウ</t>
    </rPh>
    <rPh sb="22" eb="24">
      <t>ケイカ</t>
    </rPh>
    <rPh sb="29" eb="31">
      <t>ゾウカ</t>
    </rPh>
    <rPh sb="33" eb="35">
      <t>ネンネン</t>
    </rPh>
    <rPh sb="38" eb="39">
      <t>トウ</t>
    </rPh>
    <rPh sb="40" eb="42">
      <t>キキ</t>
    </rPh>
    <rPh sb="43" eb="45">
      <t>ホンタイ</t>
    </rPh>
    <rPh sb="45" eb="46">
      <t>フタ</t>
    </rPh>
    <rPh sb="47" eb="50">
      <t>ロウキュウカ</t>
    </rPh>
    <rPh sb="53" eb="55">
      <t>ハソン</t>
    </rPh>
    <rPh sb="56" eb="58">
      <t>ケンチョ</t>
    </rPh>
    <rPh sb="59" eb="61">
      <t>ハッセイ</t>
    </rPh>
    <rPh sb="66" eb="68">
      <t>シュウゼン</t>
    </rPh>
    <rPh sb="68" eb="70">
      <t>ヒヨウ</t>
    </rPh>
    <rPh sb="71" eb="73">
      <t>ゾウカ</t>
    </rPh>
    <rPh sb="73" eb="75">
      <t>ケイコウ</t>
    </rPh>
    <rPh sb="81" eb="83">
      <t>テイキ</t>
    </rPh>
    <rPh sb="83" eb="85">
      <t>テンケン</t>
    </rPh>
    <rPh sb="88" eb="91">
      <t>フグアイ</t>
    </rPh>
    <rPh sb="91" eb="93">
      <t>カショ</t>
    </rPh>
    <rPh sb="94" eb="96">
      <t>ソウキ</t>
    </rPh>
    <rPh sb="97" eb="99">
      <t>ハッケン</t>
    </rPh>
    <rPh sb="105" eb="107">
      <t>シュウゼン</t>
    </rPh>
    <rPh sb="107" eb="109">
      <t>ヒヨウ</t>
    </rPh>
    <rPh sb="110" eb="112">
      <t>ケイゲン</t>
    </rPh>
    <rPh sb="113" eb="114">
      <t>ハカ</t>
    </rPh>
    <rPh sb="116" eb="119">
      <t>ジョウカソウ</t>
    </rPh>
    <rPh sb="120" eb="121">
      <t>チョウ</t>
    </rPh>
    <rPh sb="121" eb="124">
      <t>ジュミョウカ</t>
    </rPh>
    <rPh sb="125" eb="126">
      <t>ツト</t>
    </rPh>
    <phoneticPr fontId="4"/>
  </si>
  <si>
    <t>①経常収支比率
　指標は100%を示しているが、一般会計からの繰入金に頼る面が大きい。今後も維持管理費等の抑制に努める。
③流動比率
　経営戦略に基づき、将来における下水道使用料の見直しに取組み、また、維持管理費等経費の抑制に努めながら、単年度における収支バランスを図っていく。
④企業債残高対事業規模比率
　本事業は、整備が完了しているため、新規企業債の発行はない。数値は年々減少していくと見込まれる。
⑤経費回収率
　使用料体系が定額料金であるため、急激な使用料収入の減少は小さい反面、増加も見込めないため、一層の維持管理費の抑制に努める。
⑥汚水処理原価
　類似団体平均値と比較し低い数値であり、汚水処理原価は、年間150円/㎥で推移している。
⑦施設利用率
　類似団体平均値とほぼ同じ数値で推移しており、このままの水準を維持しながら事業運営に努める。
⑧水洗化率
　浄化槽事業のため、水洗化率は100%である。</t>
    <rPh sb="24" eb="28">
      <t>イッパンカイケイ</t>
    </rPh>
    <rPh sb="274" eb="276">
      <t>オスイ</t>
    </rPh>
    <rPh sb="276" eb="278">
      <t>ショリ</t>
    </rPh>
    <rPh sb="278" eb="280">
      <t>ゲンカ</t>
    </rPh>
    <rPh sb="282" eb="284">
      <t>ルイジ</t>
    </rPh>
    <rPh sb="284" eb="286">
      <t>ダンタイ</t>
    </rPh>
    <rPh sb="286" eb="289">
      <t>ヘイキンチ</t>
    </rPh>
    <rPh sb="290" eb="292">
      <t>ヒカク</t>
    </rPh>
    <rPh sb="293" eb="294">
      <t>ヒク</t>
    </rPh>
    <rPh sb="295" eb="297">
      <t>スウチ</t>
    </rPh>
    <rPh sb="301" eb="303">
      <t>オスイ</t>
    </rPh>
    <rPh sb="303" eb="305">
      <t>ショリ</t>
    </rPh>
    <rPh sb="305" eb="307">
      <t>ゲンカ</t>
    </rPh>
    <rPh sb="309" eb="311">
      <t>ネンカン</t>
    </rPh>
    <rPh sb="314" eb="315">
      <t>エン</t>
    </rPh>
    <rPh sb="318" eb="320">
      <t>スイイ</t>
    </rPh>
    <rPh sb="327" eb="329">
      <t>シセツ</t>
    </rPh>
    <rPh sb="329" eb="332">
      <t>リヨウリツ</t>
    </rPh>
    <rPh sb="334" eb="336">
      <t>ルイジ</t>
    </rPh>
    <rPh sb="336" eb="338">
      <t>ダンタイ</t>
    </rPh>
    <rPh sb="338" eb="341">
      <t>ヘイキンチ</t>
    </rPh>
    <rPh sb="344" eb="345">
      <t>オナ</t>
    </rPh>
    <rPh sb="346" eb="348">
      <t>スウチ</t>
    </rPh>
    <rPh sb="349" eb="351">
      <t>スイイ</t>
    </rPh>
    <rPh sb="361" eb="363">
      <t>スイジュン</t>
    </rPh>
    <rPh sb="364" eb="366">
      <t>イジ</t>
    </rPh>
    <rPh sb="370" eb="372">
      <t>ジギョウ</t>
    </rPh>
    <rPh sb="372" eb="374">
      <t>ウンエイ</t>
    </rPh>
    <rPh sb="375" eb="376">
      <t>ツト</t>
    </rPh>
    <rPh sb="381" eb="384">
      <t>スイセンカ</t>
    </rPh>
    <rPh sb="384" eb="385">
      <t>リツ</t>
    </rPh>
    <rPh sb="387" eb="390">
      <t>ジョウカソウ</t>
    </rPh>
    <rPh sb="390" eb="392">
      <t>ジギョウ</t>
    </rPh>
    <rPh sb="396" eb="399">
      <t>スイセンカ</t>
    </rPh>
    <rPh sb="399" eb="400">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</si>
</sst>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01-4C4B-8DDA-4EE7C0BCEC9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01-4C4B-8DDA-4EE7C0BCEC9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61.4</c:v>
                </c:pt>
                <c:pt idx="3">
                  <c:v>59.61</c:v>
                </c:pt>
                <c:pt idx="4">
                  <c:v>59.61</c:v>
                </c:pt>
              </c:numCache>
            </c:numRef>
          </c:val>
          <c:extLst>
            <c:ext xmlns:c16="http://schemas.microsoft.com/office/drawing/2014/chart" uri="{C3380CC4-5D6E-409C-BE32-E72D297353CC}">
              <c16:uniqueId val="{00000000-D564-4517-A7EC-9C09AD7B21A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59.64</c:v>
                </c:pt>
                <c:pt idx="3">
                  <c:v>58.19</c:v>
                </c:pt>
                <c:pt idx="4">
                  <c:v>56.52</c:v>
                </c:pt>
              </c:numCache>
            </c:numRef>
          </c:val>
          <c:smooth val="0"/>
          <c:extLst>
            <c:ext xmlns:c16="http://schemas.microsoft.com/office/drawing/2014/chart" uri="{C3380CC4-5D6E-409C-BE32-E72D297353CC}">
              <c16:uniqueId val="{00000001-D564-4517-A7EC-9C09AD7B21A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66C9-4417-B8A7-5524FBE669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90.63</c:v>
                </c:pt>
                <c:pt idx="3">
                  <c:v>87.8</c:v>
                </c:pt>
                <c:pt idx="4">
                  <c:v>88.43</c:v>
                </c:pt>
              </c:numCache>
            </c:numRef>
          </c:val>
          <c:smooth val="0"/>
          <c:extLst>
            <c:ext xmlns:c16="http://schemas.microsoft.com/office/drawing/2014/chart" uri="{C3380CC4-5D6E-409C-BE32-E72D297353CC}">
              <c16:uniqueId val="{00000001-66C9-4417-B8A7-5524FBE669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100.21</c:v>
                </c:pt>
                <c:pt idx="3">
                  <c:v>104.71</c:v>
                </c:pt>
                <c:pt idx="4">
                  <c:v>100</c:v>
                </c:pt>
              </c:numCache>
            </c:numRef>
          </c:val>
          <c:extLst>
            <c:ext xmlns:c16="http://schemas.microsoft.com/office/drawing/2014/chart" uri="{C3380CC4-5D6E-409C-BE32-E72D297353CC}">
              <c16:uniqueId val="{00000000-8BB4-4456-85B9-EC907BB2B3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96.05</c:v>
                </c:pt>
                <c:pt idx="3">
                  <c:v>99.03</c:v>
                </c:pt>
                <c:pt idx="4">
                  <c:v>100.41</c:v>
                </c:pt>
              </c:numCache>
            </c:numRef>
          </c:val>
          <c:smooth val="0"/>
          <c:extLst>
            <c:ext xmlns:c16="http://schemas.microsoft.com/office/drawing/2014/chart" uri="{C3380CC4-5D6E-409C-BE32-E72D297353CC}">
              <c16:uniqueId val="{00000001-8BB4-4456-85B9-EC907BB2B3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9.61</c:v>
                </c:pt>
                <c:pt idx="3">
                  <c:v>19.22</c:v>
                </c:pt>
                <c:pt idx="4">
                  <c:v>24.71</c:v>
                </c:pt>
              </c:numCache>
            </c:numRef>
          </c:val>
          <c:extLst>
            <c:ext xmlns:c16="http://schemas.microsoft.com/office/drawing/2014/chart" uri="{C3380CC4-5D6E-409C-BE32-E72D297353CC}">
              <c16:uniqueId val="{00000000-1D55-40BE-9DFE-0768854564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23.76</c:v>
                </c:pt>
                <c:pt idx="3">
                  <c:v>15.74</c:v>
                </c:pt>
                <c:pt idx="4">
                  <c:v>21.02</c:v>
                </c:pt>
              </c:numCache>
            </c:numRef>
          </c:val>
          <c:smooth val="0"/>
          <c:extLst>
            <c:ext xmlns:c16="http://schemas.microsoft.com/office/drawing/2014/chart" uri="{C3380CC4-5D6E-409C-BE32-E72D297353CC}">
              <c16:uniqueId val="{00000001-1D55-40BE-9DFE-0768854564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5D-4E59-AFCA-8C1382704D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65D-4E59-AFCA-8C1382704D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9E-410F-B9CA-F02350340A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123.82</c:v>
                </c:pt>
                <c:pt idx="3">
                  <c:v>74.239999999999995</c:v>
                </c:pt>
                <c:pt idx="4">
                  <c:v>83.92</c:v>
                </c:pt>
              </c:numCache>
            </c:numRef>
          </c:val>
          <c:smooth val="0"/>
          <c:extLst>
            <c:ext xmlns:c16="http://schemas.microsoft.com/office/drawing/2014/chart" uri="{C3380CC4-5D6E-409C-BE32-E72D297353CC}">
              <c16:uniqueId val="{00000001-149E-410F-B9CA-F02350340A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29.52</c:v>
                </c:pt>
                <c:pt idx="3">
                  <c:v>55.09</c:v>
                </c:pt>
                <c:pt idx="4">
                  <c:v>54.09</c:v>
                </c:pt>
              </c:numCache>
            </c:numRef>
          </c:val>
          <c:extLst>
            <c:ext xmlns:c16="http://schemas.microsoft.com/office/drawing/2014/chart" uri="{C3380CC4-5D6E-409C-BE32-E72D297353CC}">
              <c16:uniqueId val="{00000000-FCD7-40B1-969A-15A436C6CC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89.72</c:v>
                </c:pt>
                <c:pt idx="3">
                  <c:v>100.47</c:v>
                </c:pt>
                <c:pt idx="4">
                  <c:v>122.71</c:v>
                </c:pt>
              </c:numCache>
            </c:numRef>
          </c:val>
          <c:smooth val="0"/>
          <c:extLst>
            <c:ext xmlns:c16="http://schemas.microsoft.com/office/drawing/2014/chart" uri="{C3380CC4-5D6E-409C-BE32-E72D297353CC}">
              <c16:uniqueId val="{00000001-FCD7-40B1-969A-15A436C6CC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2112.98</c:v>
                </c:pt>
                <c:pt idx="3">
                  <c:v>2037.12</c:v>
                </c:pt>
                <c:pt idx="4" formatCode="#,##0.00;&quot;△&quot;#,##0.00">
                  <c:v>0</c:v>
                </c:pt>
              </c:numCache>
            </c:numRef>
          </c:val>
          <c:extLst>
            <c:ext xmlns:c16="http://schemas.microsoft.com/office/drawing/2014/chart" uri="{C3380CC4-5D6E-409C-BE32-E72D297353CC}">
              <c16:uniqueId val="{00000000-9032-425A-8803-9D1E1654EE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270.57</c:v>
                </c:pt>
                <c:pt idx="3">
                  <c:v>294.27</c:v>
                </c:pt>
                <c:pt idx="4">
                  <c:v>294.08999999999997</c:v>
                </c:pt>
              </c:numCache>
            </c:numRef>
          </c:val>
          <c:smooth val="0"/>
          <c:extLst>
            <c:ext xmlns:c16="http://schemas.microsoft.com/office/drawing/2014/chart" uri="{C3380CC4-5D6E-409C-BE32-E72D297353CC}">
              <c16:uniqueId val="{00000001-9032-425A-8803-9D1E1654EE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35.119999999999997</c:v>
                </c:pt>
                <c:pt idx="3">
                  <c:v>35.64</c:v>
                </c:pt>
                <c:pt idx="4">
                  <c:v>36.49</c:v>
                </c:pt>
              </c:numCache>
            </c:numRef>
          </c:val>
          <c:extLst>
            <c:ext xmlns:c16="http://schemas.microsoft.com/office/drawing/2014/chart" uri="{C3380CC4-5D6E-409C-BE32-E72D297353CC}">
              <c16:uniqueId val="{00000000-AA8B-486A-879A-6A29E80CCA7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62.5</c:v>
                </c:pt>
                <c:pt idx="3">
                  <c:v>60.59</c:v>
                </c:pt>
                <c:pt idx="4">
                  <c:v>60</c:v>
                </c:pt>
              </c:numCache>
            </c:numRef>
          </c:val>
          <c:smooth val="0"/>
          <c:extLst>
            <c:ext xmlns:c16="http://schemas.microsoft.com/office/drawing/2014/chart" uri="{C3380CC4-5D6E-409C-BE32-E72D297353CC}">
              <c16:uniqueId val="{00000001-AA8B-486A-879A-6A29E80CCA7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3DA3-4122-B9ED-8A670ABFAA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269.33</c:v>
                </c:pt>
                <c:pt idx="3">
                  <c:v>280.23</c:v>
                </c:pt>
                <c:pt idx="4">
                  <c:v>282.70999999999998</c:v>
                </c:pt>
              </c:numCache>
            </c:numRef>
          </c:val>
          <c:smooth val="0"/>
          <c:extLst>
            <c:ext xmlns:c16="http://schemas.microsoft.com/office/drawing/2014/chart" uri="{C3380CC4-5D6E-409C-BE32-E72D297353CC}">
              <c16:uniqueId val="{00000001-3DA3-4122-B9ED-8A670ABFAA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志賀町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6">
        <f>データ!S6</f>
        <v>19178</v>
      </c>
      <c r="AM8" s="46"/>
      <c r="AN8" s="46"/>
      <c r="AO8" s="46"/>
      <c r="AP8" s="46"/>
      <c r="AQ8" s="46"/>
      <c r="AR8" s="46"/>
      <c r="AS8" s="46"/>
      <c r="AT8" s="45">
        <f>データ!T6</f>
        <v>246.76</v>
      </c>
      <c r="AU8" s="45"/>
      <c r="AV8" s="45"/>
      <c r="AW8" s="45"/>
      <c r="AX8" s="45"/>
      <c r="AY8" s="45"/>
      <c r="AZ8" s="45"/>
      <c r="BA8" s="45"/>
      <c r="BB8" s="45">
        <f>データ!U6</f>
        <v>77.72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-8.5299999999999994</v>
      </c>
      <c r="J10" s="45"/>
      <c r="K10" s="45"/>
      <c r="L10" s="45"/>
      <c r="M10" s="45"/>
      <c r="N10" s="45"/>
      <c r="O10" s="45"/>
      <c r="P10" s="45">
        <f>データ!P6</f>
        <v>4.91</v>
      </c>
      <c r="Q10" s="45"/>
      <c r="R10" s="45"/>
      <c r="S10" s="45"/>
      <c r="T10" s="45"/>
      <c r="U10" s="45"/>
      <c r="V10" s="45"/>
      <c r="W10" s="45">
        <f>データ!Q6</f>
        <v>100</v>
      </c>
      <c r="X10" s="45"/>
      <c r="Y10" s="45"/>
      <c r="Z10" s="45"/>
      <c r="AA10" s="45"/>
      <c r="AB10" s="45"/>
      <c r="AC10" s="45"/>
      <c r="AD10" s="46">
        <f>データ!R6</f>
        <v>1320</v>
      </c>
      <c r="AE10" s="46"/>
      <c r="AF10" s="46"/>
      <c r="AG10" s="46"/>
      <c r="AH10" s="46"/>
      <c r="AI10" s="46"/>
      <c r="AJ10" s="46"/>
      <c r="AK10" s="2"/>
      <c r="AL10" s="46">
        <f>データ!V6</f>
        <v>933</v>
      </c>
      <c r="AM10" s="46"/>
      <c r="AN10" s="46"/>
      <c r="AO10" s="46"/>
      <c r="AP10" s="46"/>
      <c r="AQ10" s="46"/>
      <c r="AR10" s="46"/>
      <c r="AS10" s="46"/>
      <c r="AT10" s="45">
        <f>データ!W6</f>
        <v>0.22</v>
      </c>
      <c r="AU10" s="45"/>
      <c r="AV10" s="45"/>
      <c r="AW10" s="45"/>
      <c r="AX10" s="45"/>
      <c r="AY10" s="45"/>
      <c r="AZ10" s="45"/>
      <c r="BA10" s="45"/>
      <c r="BB10" s="45">
        <f>データ!X6</f>
        <v>4240.91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BB5QqE5PrL9jimnQE1hWAqW+/rqq3cSpwgYDz6c1YaIa9X1dH3fvGpmFK3B0ir0a6dYoO0YIHqwR2BmT2EwuRg==" saltValue="KnhijGOt7Q4eGpgihQ/bg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173843</v>
      </c>
      <c r="D6" s="19">
        <f t="shared" si="3"/>
        <v>46</v>
      </c>
      <c r="E6" s="19">
        <f t="shared" si="3"/>
        <v>18</v>
      </c>
      <c r="F6" s="19">
        <f t="shared" si="3"/>
        <v>0</v>
      </c>
      <c r="G6" s="19">
        <f t="shared" si="3"/>
        <v>0</v>
      </c>
      <c r="H6" s="19" t="str">
        <f t="shared" si="3"/>
        <v>石川県　志賀町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-8.5299999999999994</v>
      </c>
      <c r="P6" s="20">
        <f t="shared" si="3"/>
        <v>4.91</v>
      </c>
      <c r="Q6" s="20">
        <f t="shared" si="3"/>
        <v>100</v>
      </c>
      <c r="R6" s="20">
        <f t="shared" si="3"/>
        <v>1320</v>
      </c>
      <c r="S6" s="20">
        <f t="shared" si="3"/>
        <v>19178</v>
      </c>
      <c r="T6" s="20">
        <f t="shared" si="3"/>
        <v>246.76</v>
      </c>
      <c r="U6" s="20">
        <f t="shared" si="3"/>
        <v>77.72</v>
      </c>
      <c r="V6" s="20">
        <f t="shared" si="3"/>
        <v>933</v>
      </c>
      <c r="W6" s="20">
        <f t="shared" si="3"/>
        <v>0.22</v>
      </c>
      <c r="X6" s="20">
        <f t="shared" si="3"/>
        <v>4240.91</v>
      </c>
      <c r="Y6" s="21" t="str">
        <f>IF(Y7="",NA(),Y7)</f>
        <v>-</v>
      </c>
      <c r="Z6" s="21" t="str">
        <f t="shared" ref="Z6:AH6" si="4">IF(Z7="",NA(),Z7)</f>
        <v>-</v>
      </c>
      <c r="AA6" s="21">
        <f t="shared" si="4"/>
        <v>100.21</v>
      </c>
      <c r="AB6" s="21">
        <f t="shared" si="4"/>
        <v>104.71</v>
      </c>
      <c r="AC6" s="21">
        <f t="shared" si="4"/>
        <v>100</v>
      </c>
      <c r="AD6" s="21" t="str">
        <f t="shared" si="4"/>
        <v>-</v>
      </c>
      <c r="AE6" s="21" t="str">
        <f t="shared" si="4"/>
        <v>-</v>
      </c>
      <c r="AF6" s="21">
        <f t="shared" si="4"/>
        <v>96.05</v>
      </c>
      <c r="AG6" s="21">
        <f t="shared" si="4"/>
        <v>99.03</v>
      </c>
      <c r="AH6" s="21">
        <f t="shared" si="4"/>
        <v>100.41</v>
      </c>
      <c r="AI6" s="20" t="str">
        <f>IF(AI7="","",IF(AI7="-","【-】","【"&amp;SUBSTITUTE(TEXT(AI7,"#,##0.00"),"-","△")&amp;"】"))</f>
        <v>【98.81】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123.82</v>
      </c>
      <c r="AR6" s="21">
        <f t="shared" si="5"/>
        <v>74.239999999999995</v>
      </c>
      <c r="AS6" s="21">
        <f t="shared" si="5"/>
        <v>83.92</v>
      </c>
      <c r="AT6" s="20" t="str">
        <f>IF(AT7="","",IF(AT7="-","【-】","【"&amp;SUBSTITUTE(TEXT(AT7,"#,##0.00"),"-","△")&amp;"】"))</f>
        <v>【102.81】</v>
      </c>
      <c r="AU6" s="21" t="str">
        <f>IF(AU7="",NA(),AU7)</f>
        <v>-</v>
      </c>
      <c r="AV6" s="21" t="str">
        <f t="shared" ref="AV6:BD6" si="6">IF(AV7="",NA(),AV7)</f>
        <v>-</v>
      </c>
      <c r="AW6" s="21">
        <f t="shared" si="6"/>
        <v>29.52</v>
      </c>
      <c r="AX6" s="21">
        <f t="shared" si="6"/>
        <v>55.09</v>
      </c>
      <c r="AY6" s="21">
        <f t="shared" si="6"/>
        <v>54.09</v>
      </c>
      <c r="AZ6" s="21" t="str">
        <f t="shared" si="6"/>
        <v>-</v>
      </c>
      <c r="BA6" s="21" t="str">
        <f t="shared" si="6"/>
        <v>-</v>
      </c>
      <c r="BB6" s="21">
        <f t="shared" si="6"/>
        <v>89.72</v>
      </c>
      <c r="BC6" s="21">
        <f t="shared" si="6"/>
        <v>100.47</v>
      </c>
      <c r="BD6" s="21">
        <f t="shared" si="6"/>
        <v>122.71</v>
      </c>
      <c r="BE6" s="20" t="str">
        <f>IF(BE7="","",IF(BE7="-","【-】","【"&amp;SUBSTITUTE(TEXT(BE7,"#,##0.00"),"-","△")&amp;"】"))</f>
        <v>【112.20】</v>
      </c>
      <c r="BF6" s="21" t="str">
        <f>IF(BF7="",NA(),BF7)</f>
        <v>-</v>
      </c>
      <c r="BG6" s="21" t="str">
        <f t="shared" ref="BG6:BO6" si="7">IF(BG7="",NA(),BG7)</f>
        <v>-</v>
      </c>
      <c r="BH6" s="21">
        <f t="shared" si="7"/>
        <v>2112.98</v>
      </c>
      <c r="BI6" s="21">
        <f t="shared" si="7"/>
        <v>2037.12</v>
      </c>
      <c r="BJ6" s="20">
        <f t="shared" si="7"/>
        <v>0</v>
      </c>
      <c r="BK6" s="21" t="str">
        <f t="shared" si="7"/>
        <v>-</v>
      </c>
      <c r="BL6" s="21" t="str">
        <f t="shared" si="7"/>
        <v>-</v>
      </c>
      <c r="BM6" s="21">
        <f t="shared" si="7"/>
        <v>270.57</v>
      </c>
      <c r="BN6" s="21">
        <f t="shared" si="7"/>
        <v>294.27</v>
      </c>
      <c r="BO6" s="21">
        <f t="shared" si="7"/>
        <v>294.08999999999997</v>
      </c>
      <c r="BP6" s="20" t="str">
        <f>IF(BP7="","",IF(BP7="-","【-】","【"&amp;SUBSTITUTE(TEXT(BP7,"#,##0.00"),"-","△")&amp;"】"))</f>
        <v>【310.14】</v>
      </c>
      <c r="BQ6" s="21" t="str">
        <f>IF(BQ7="",NA(),BQ7)</f>
        <v>-</v>
      </c>
      <c r="BR6" s="21" t="str">
        <f t="shared" ref="BR6:BZ6" si="8">IF(BR7="",NA(),BR7)</f>
        <v>-</v>
      </c>
      <c r="BS6" s="21">
        <f t="shared" si="8"/>
        <v>35.119999999999997</v>
      </c>
      <c r="BT6" s="21">
        <f t="shared" si="8"/>
        <v>35.64</v>
      </c>
      <c r="BU6" s="21">
        <f t="shared" si="8"/>
        <v>36.49</v>
      </c>
      <c r="BV6" s="21" t="str">
        <f t="shared" si="8"/>
        <v>-</v>
      </c>
      <c r="BW6" s="21" t="str">
        <f t="shared" si="8"/>
        <v>-</v>
      </c>
      <c r="BX6" s="21">
        <f t="shared" si="8"/>
        <v>62.5</v>
      </c>
      <c r="BY6" s="21">
        <f t="shared" si="8"/>
        <v>60.59</v>
      </c>
      <c r="BZ6" s="21">
        <f t="shared" si="8"/>
        <v>60</v>
      </c>
      <c r="CA6" s="20" t="str">
        <f>IF(CA7="","",IF(CA7="-","【-】","【"&amp;SUBSTITUTE(TEXT(CA7,"#,##0.00"),"-","△")&amp;"】"))</f>
        <v>【57.71】</v>
      </c>
      <c r="CB6" s="21" t="str">
        <f>IF(CB7="",NA(),CB7)</f>
        <v>-</v>
      </c>
      <c r="CC6" s="21" t="str">
        <f t="shared" ref="CC6:CK6" si="9">IF(CC7="",NA(),CC7)</f>
        <v>-</v>
      </c>
      <c r="CD6" s="21">
        <f t="shared" si="9"/>
        <v>150</v>
      </c>
      <c r="CE6" s="21">
        <f t="shared" si="9"/>
        <v>150</v>
      </c>
      <c r="CF6" s="21">
        <f t="shared" si="9"/>
        <v>150</v>
      </c>
      <c r="CG6" s="21" t="str">
        <f t="shared" si="9"/>
        <v>-</v>
      </c>
      <c r="CH6" s="21" t="str">
        <f t="shared" si="9"/>
        <v>-</v>
      </c>
      <c r="CI6" s="21">
        <f t="shared" si="9"/>
        <v>269.33</v>
      </c>
      <c r="CJ6" s="21">
        <f t="shared" si="9"/>
        <v>280.23</v>
      </c>
      <c r="CK6" s="21">
        <f t="shared" si="9"/>
        <v>282.70999999999998</v>
      </c>
      <c r="CL6" s="20" t="str">
        <f>IF(CL7="","",IF(CL7="-","【-】","【"&amp;SUBSTITUTE(TEXT(CL7,"#,##0.00"),"-","△")&amp;"】"))</f>
        <v>【286.17】</v>
      </c>
      <c r="CM6" s="21" t="str">
        <f>IF(CM7="",NA(),CM7)</f>
        <v>-</v>
      </c>
      <c r="CN6" s="21" t="str">
        <f t="shared" ref="CN6:CV6" si="10">IF(CN7="",NA(),CN7)</f>
        <v>-</v>
      </c>
      <c r="CO6" s="21">
        <f t="shared" si="10"/>
        <v>61.4</v>
      </c>
      <c r="CP6" s="21">
        <f t="shared" si="10"/>
        <v>59.61</v>
      </c>
      <c r="CQ6" s="21">
        <f t="shared" si="10"/>
        <v>59.61</v>
      </c>
      <c r="CR6" s="21" t="str">
        <f t="shared" si="10"/>
        <v>-</v>
      </c>
      <c r="CS6" s="21" t="str">
        <f t="shared" si="10"/>
        <v>-</v>
      </c>
      <c r="CT6" s="21">
        <f t="shared" si="10"/>
        <v>59.64</v>
      </c>
      <c r="CU6" s="21">
        <f t="shared" si="10"/>
        <v>58.19</v>
      </c>
      <c r="CV6" s="21">
        <f t="shared" si="10"/>
        <v>56.52</v>
      </c>
      <c r="CW6" s="20" t="str">
        <f>IF(CW7="","",IF(CW7="-","【-】","【"&amp;SUBSTITUTE(TEXT(CW7,"#,##0.00"),"-","△")&amp;"】"))</f>
        <v>【56.80】</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90.63</v>
      </c>
      <c r="DF6" s="21">
        <f t="shared" si="11"/>
        <v>87.8</v>
      </c>
      <c r="DG6" s="21">
        <f t="shared" si="11"/>
        <v>88.43</v>
      </c>
      <c r="DH6" s="20" t="str">
        <f>IF(DH7="","",IF(DH7="-","【-】","【"&amp;SUBSTITUTE(TEXT(DH7,"#,##0.00"),"-","△")&amp;"】"))</f>
        <v>【83.38】</v>
      </c>
      <c r="DI6" s="21" t="str">
        <f>IF(DI7="",NA(),DI7)</f>
        <v>-</v>
      </c>
      <c r="DJ6" s="21" t="str">
        <f t="shared" ref="DJ6:DR6" si="12">IF(DJ7="",NA(),DJ7)</f>
        <v>-</v>
      </c>
      <c r="DK6" s="21">
        <f t="shared" si="12"/>
        <v>9.61</v>
      </c>
      <c r="DL6" s="21">
        <f t="shared" si="12"/>
        <v>19.22</v>
      </c>
      <c r="DM6" s="21">
        <f t="shared" si="12"/>
        <v>24.71</v>
      </c>
      <c r="DN6" s="21" t="str">
        <f t="shared" si="12"/>
        <v>-</v>
      </c>
      <c r="DO6" s="21" t="str">
        <f t="shared" si="12"/>
        <v>-</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173843</v>
      </c>
      <c r="D7" s="23">
        <v>46</v>
      </c>
      <c r="E7" s="23">
        <v>18</v>
      </c>
      <c r="F7" s="23">
        <v>0</v>
      </c>
      <c r="G7" s="23">
        <v>0</v>
      </c>
      <c r="H7" s="23" t="s">
        <v>96</v>
      </c>
      <c r="I7" s="23" t="s">
        <v>97</v>
      </c>
      <c r="J7" s="23" t="s">
        <v>98</v>
      </c>
      <c r="K7" s="23" t="s">
        <v>99</v>
      </c>
      <c r="L7" s="23" t="s">
        <v>100</v>
      </c>
      <c r="M7" s="23" t="s">
        <v>101</v>
      </c>
      <c r="N7" s="24" t="s">
        <v>102</v>
      </c>
      <c r="O7" s="24">
        <v>-8.5299999999999994</v>
      </c>
      <c r="P7" s="24">
        <v>4.91</v>
      </c>
      <c r="Q7" s="24">
        <v>100</v>
      </c>
      <c r="R7" s="24">
        <v>1320</v>
      </c>
      <c r="S7" s="24">
        <v>19178</v>
      </c>
      <c r="T7" s="24">
        <v>246.76</v>
      </c>
      <c r="U7" s="24">
        <v>77.72</v>
      </c>
      <c r="V7" s="24">
        <v>933</v>
      </c>
      <c r="W7" s="24">
        <v>0.22</v>
      </c>
      <c r="X7" s="24">
        <v>4240.91</v>
      </c>
      <c r="Y7" s="24" t="s">
        <v>102</v>
      </c>
      <c r="Z7" s="24" t="s">
        <v>102</v>
      </c>
      <c r="AA7" s="24">
        <v>100.21</v>
      </c>
      <c r="AB7" s="24">
        <v>104.71</v>
      </c>
      <c r="AC7" s="24">
        <v>100</v>
      </c>
      <c r="AD7" s="24" t="s">
        <v>102</v>
      </c>
      <c r="AE7" s="24" t="s">
        <v>102</v>
      </c>
      <c r="AF7" s="24">
        <v>96.05</v>
      </c>
      <c r="AG7" s="24">
        <v>99.03</v>
      </c>
      <c r="AH7" s="24">
        <v>100.41</v>
      </c>
      <c r="AI7" s="24">
        <v>98.81</v>
      </c>
      <c r="AJ7" s="24" t="s">
        <v>102</v>
      </c>
      <c r="AK7" s="24" t="s">
        <v>102</v>
      </c>
      <c r="AL7" s="24">
        <v>0</v>
      </c>
      <c r="AM7" s="24">
        <v>0</v>
      </c>
      <c r="AN7" s="24">
        <v>0</v>
      </c>
      <c r="AO7" s="24" t="s">
        <v>102</v>
      </c>
      <c r="AP7" s="24" t="s">
        <v>102</v>
      </c>
      <c r="AQ7" s="24">
        <v>123.82</v>
      </c>
      <c r="AR7" s="24">
        <v>74.239999999999995</v>
      </c>
      <c r="AS7" s="24">
        <v>83.92</v>
      </c>
      <c r="AT7" s="24">
        <v>102.81</v>
      </c>
      <c r="AU7" s="24" t="s">
        <v>102</v>
      </c>
      <c r="AV7" s="24" t="s">
        <v>102</v>
      </c>
      <c r="AW7" s="24">
        <v>29.52</v>
      </c>
      <c r="AX7" s="24">
        <v>55.09</v>
      </c>
      <c r="AY7" s="24">
        <v>54.09</v>
      </c>
      <c r="AZ7" s="24" t="s">
        <v>102</v>
      </c>
      <c r="BA7" s="24" t="s">
        <v>102</v>
      </c>
      <c r="BB7" s="24">
        <v>89.72</v>
      </c>
      <c r="BC7" s="24">
        <v>100.47</v>
      </c>
      <c r="BD7" s="24">
        <v>122.71</v>
      </c>
      <c r="BE7" s="24">
        <v>112.2</v>
      </c>
      <c r="BF7" s="24" t="s">
        <v>102</v>
      </c>
      <c r="BG7" s="24" t="s">
        <v>102</v>
      </c>
      <c r="BH7" s="24">
        <v>2112.98</v>
      </c>
      <c r="BI7" s="24">
        <v>2037.12</v>
      </c>
      <c r="BJ7" s="24">
        <v>0</v>
      </c>
      <c r="BK7" s="24" t="s">
        <v>102</v>
      </c>
      <c r="BL7" s="24" t="s">
        <v>102</v>
      </c>
      <c r="BM7" s="24">
        <v>270.57</v>
      </c>
      <c r="BN7" s="24">
        <v>294.27</v>
      </c>
      <c r="BO7" s="24">
        <v>294.08999999999997</v>
      </c>
      <c r="BP7" s="24">
        <v>310.14</v>
      </c>
      <c r="BQ7" s="24" t="s">
        <v>102</v>
      </c>
      <c r="BR7" s="24" t="s">
        <v>102</v>
      </c>
      <c r="BS7" s="24">
        <v>35.119999999999997</v>
      </c>
      <c r="BT7" s="24">
        <v>35.64</v>
      </c>
      <c r="BU7" s="24">
        <v>36.49</v>
      </c>
      <c r="BV7" s="24" t="s">
        <v>102</v>
      </c>
      <c r="BW7" s="24" t="s">
        <v>102</v>
      </c>
      <c r="BX7" s="24">
        <v>62.5</v>
      </c>
      <c r="BY7" s="24">
        <v>60.59</v>
      </c>
      <c r="BZ7" s="24">
        <v>60</v>
      </c>
      <c r="CA7" s="24">
        <v>57.71</v>
      </c>
      <c r="CB7" s="24" t="s">
        <v>102</v>
      </c>
      <c r="CC7" s="24" t="s">
        <v>102</v>
      </c>
      <c r="CD7" s="24">
        <v>150</v>
      </c>
      <c r="CE7" s="24">
        <v>150</v>
      </c>
      <c r="CF7" s="24">
        <v>150</v>
      </c>
      <c r="CG7" s="24" t="s">
        <v>102</v>
      </c>
      <c r="CH7" s="24" t="s">
        <v>102</v>
      </c>
      <c r="CI7" s="24">
        <v>269.33</v>
      </c>
      <c r="CJ7" s="24">
        <v>280.23</v>
      </c>
      <c r="CK7" s="24">
        <v>282.70999999999998</v>
      </c>
      <c r="CL7" s="24">
        <v>286.17</v>
      </c>
      <c r="CM7" s="24" t="s">
        <v>102</v>
      </c>
      <c r="CN7" s="24" t="s">
        <v>102</v>
      </c>
      <c r="CO7" s="24">
        <v>61.4</v>
      </c>
      <c r="CP7" s="24">
        <v>59.61</v>
      </c>
      <c r="CQ7" s="24">
        <v>59.61</v>
      </c>
      <c r="CR7" s="24" t="s">
        <v>102</v>
      </c>
      <c r="CS7" s="24" t="s">
        <v>102</v>
      </c>
      <c r="CT7" s="24">
        <v>59.64</v>
      </c>
      <c r="CU7" s="24">
        <v>58.19</v>
      </c>
      <c r="CV7" s="24">
        <v>56.52</v>
      </c>
      <c r="CW7" s="24">
        <v>56.8</v>
      </c>
      <c r="CX7" s="24" t="s">
        <v>102</v>
      </c>
      <c r="CY7" s="24" t="s">
        <v>102</v>
      </c>
      <c r="CZ7" s="24">
        <v>100</v>
      </c>
      <c r="DA7" s="24">
        <v>100</v>
      </c>
      <c r="DB7" s="24">
        <v>100</v>
      </c>
      <c r="DC7" s="24" t="s">
        <v>102</v>
      </c>
      <c r="DD7" s="24" t="s">
        <v>102</v>
      </c>
      <c r="DE7" s="24">
        <v>90.63</v>
      </c>
      <c r="DF7" s="24">
        <v>87.8</v>
      </c>
      <c r="DG7" s="24">
        <v>88.43</v>
      </c>
      <c r="DH7" s="24">
        <v>83.38</v>
      </c>
      <c r="DI7" s="24" t="s">
        <v>102</v>
      </c>
      <c r="DJ7" s="24" t="s">
        <v>102</v>
      </c>
      <c r="DK7" s="24">
        <v>9.61</v>
      </c>
      <c r="DL7" s="24">
        <v>19.22</v>
      </c>
      <c r="DM7" s="24">
        <v>24.71</v>
      </c>
      <c r="DN7" s="24" t="s">
        <v>102</v>
      </c>
      <c r="DO7" s="24" t="s">
        <v>102</v>
      </c>
      <c r="DP7" s="24">
        <v>23.76</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2023-01-12T23:49:33Z</dcterms:created>
  <dcterms:modified xsi:type="dcterms:W3CDTF">2023-02-24T02:49:46Z</dcterms:modified>
  <cp:category/>
</cp:coreProperties>
</file>