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11300-25646\e\R4財政共有\09 地方公営企業\10 経営比較分析\05 HP公表用\03 下水道○\75農集\"/>
    </mc:Choice>
  </mc:AlternateContent>
  <workbookProtection workbookAlgorithmName="SHA-512" workbookHashValue="DvQX/tZRUSV4g/0Q+vs0Q8Ku5gq7afHEjJ60/Fc/x9xyIirv3eiB+EReQY5EQAhLmsfKgvEDh2mlDQTKhW1YyA==" workbookSaltValue="ra/u+SZ+Yl6bbMxV2rjWM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<sst xmlns="http://schemas.openxmlformats.org/spreadsheetml/2006/main" count="231" uniqueCount="115">
  <si>
    <t>人口密度</t>
    <rPh sb="0" eb="2">
      <t>ジンコウ</t>
    </rPh>
    <rPh sb="2" eb="4">
      <t>ミツド</t>
    </rPh>
    <phoneticPr fontId="2"/>
  </si>
  <si>
    <t>⑦施設利用率(％)</t>
    <rPh sb="1" eb="3">
      <t>シセツ</t>
    </rPh>
    <rPh sb="3" eb="6">
      <t>リヨウリツ</t>
    </rPh>
    <phoneticPr fontId="2"/>
  </si>
  <si>
    <t>経営比較分析表（令和3年度決算）</t>
    <rPh sb="8" eb="10">
      <t>レイワ</t>
    </rPh>
    <rPh sb="11" eb="13">
      <t>ネンド</t>
    </rPh>
    <phoneticPr fontId="2"/>
  </si>
  <si>
    <t>事業CD</t>
    <rPh sb="0" eb="2">
      <t>ジギョウ</t>
    </rPh>
    <phoneticPr fontId="2"/>
  </si>
  <si>
    <t>業種CD</t>
    <rPh sb="0" eb="2">
      <t>ギョウシュ</t>
    </rPh>
    <phoneticPr fontId="2"/>
  </si>
  <si>
    <t>令和3年度全国平均</t>
    <rPh sb="0" eb="2">
      <t>レイワ</t>
    </rPh>
    <rPh sb="3" eb="5">
      <t>ネンド</t>
    </rPh>
    <phoneticPr fontId="2"/>
  </si>
  <si>
    <t>管理者の情報</t>
    <rPh sb="0" eb="3">
      <t>カンリシャ</t>
    </rPh>
    <rPh sb="4" eb="6">
      <t>ジョウホウ</t>
    </rPh>
    <phoneticPr fontId="2"/>
  </si>
  <si>
    <t>事業名</t>
  </si>
  <si>
    <t>業務名</t>
    <rPh sb="2" eb="3">
      <t>メイ</t>
    </rPh>
    <phoneticPr fontId="2"/>
  </si>
  <si>
    <t>1⑤</t>
  </si>
  <si>
    <t>全体総括</t>
    <rPh sb="0" eb="2">
      <t>ゼンタイ</t>
    </rPh>
    <rPh sb="2" eb="4">
      <t>ソウカツ</t>
    </rPh>
    <phoneticPr fontId="2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</si>
  <si>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</si>
  <si>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</si>
  <si>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</si>
  <si>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2"/>
  </si>
  <si>
    <t>⑤経費回収率(％)</t>
  </si>
  <si>
    <t>類似団体区分</t>
    <rPh sb="4" eb="6">
      <t>クブン</t>
    </rPh>
    <phoneticPr fontId="2"/>
  </si>
  <si>
    <t>人口（人）</t>
    <rPh sb="0" eb="2">
      <t>ジンコウ</t>
    </rPh>
    <rPh sb="3" eb="4">
      <t>ヒト</t>
    </rPh>
    <phoneticPr fontId="2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</si>
  <si>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</si>
  <si>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2"/>
  </si>
  <si>
    <t>大項目</t>
    <rPh sb="0" eb="3">
      <t>ダイコウモク</t>
    </rPh>
    <phoneticPr fontId="2"/>
  </si>
  <si>
    <t>当該団体値（当該値）</t>
    <rPh sb="2" eb="4">
      <t>ダンタイ</t>
    </rPh>
    <phoneticPr fontId="2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</si>
  <si>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</si>
  <si>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</si>
  <si>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</si>
  <si>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2"/>
  </si>
  <si>
    <t>普及率(％)</t>
  </si>
  <si>
    <t>有収率(％)</t>
    <rPh sb="0" eb="1">
      <t>ユウ</t>
    </rPh>
    <rPh sb="1" eb="3">
      <t>シュウリツ</t>
    </rPh>
    <phoneticPr fontId="2"/>
  </si>
  <si>
    <t>③流動比率(％)</t>
    <rPh sb="1" eb="3">
      <t>リュウドウ</t>
    </rPh>
    <rPh sb="3" eb="5">
      <t>ヒリツ</t>
    </rPh>
    <phoneticPr fontId="2"/>
  </si>
  <si>
    <t>1. 経営の健全性・効率性</t>
  </si>
  <si>
    <t>処理区域内人口(人)</t>
    <rPh sb="0" eb="2">
      <t>ショリ</t>
    </rPh>
    <rPh sb="2" eb="5">
      <t>クイキナイ</t>
    </rPh>
    <phoneticPr fontId="2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</si>
  <si>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2"/>
  </si>
  <si>
    <t>年度</t>
    <rPh sb="0" eb="2">
      <t>ネンド</t>
    </rPh>
    <phoneticPr fontId="2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</si>
  <si>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</si>
  <si>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2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</si>
  <si>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</si>
  <si>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</si>
  <si>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</si>
  <si>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</si>
  <si>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2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</si>
  <si>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</si>
  <si>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</si>
  <si>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</si>
  <si>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2"/>
  </si>
  <si>
    <t>全国平均</t>
    <rPh sb="0" eb="2">
      <t>ゼンコク</t>
    </rPh>
    <rPh sb="2" eb="4">
      <t>ヘイキン</t>
    </rPh>
    <phoneticPr fontId="2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</si>
  <si>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</si>
  <si>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</si>
  <si>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</si>
  <si>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</si>
  <si>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</si>
  <si>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</si>
  <si>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</si>
  <si>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</si>
  <si>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2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</si>
  <si>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</si>
  <si>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2"/>
  </si>
  <si>
    <t>項番</t>
    <rPh sb="0" eb="2">
      <t>コウバン</t>
    </rPh>
    <phoneticPr fontId="2"/>
  </si>
  <si>
    <t>都道府県名</t>
    <rPh sb="0" eb="4">
      <t>トドウフケン</t>
    </rPh>
    <rPh sb="4" eb="5">
      <t>メイ</t>
    </rPh>
    <phoneticPr fontId="2"/>
  </si>
  <si>
    <t>団体CD</t>
    <rPh sb="0" eb="2">
      <t>ダンタイ</t>
    </rPh>
    <phoneticPr fontId="2"/>
  </si>
  <si>
    <t>業務CD</t>
    <rPh sb="0" eb="2">
      <t>ギョウム</t>
    </rPh>
    <phoneticPr fontId="2"/>
  </si>
  <si>
    <t>基本情報</t>
    <rPh sb="0" eb="2">
      <t>キホン</t>
    </rPh>
    <rPh sb="2" eb="4">
      <t>ジョウホウ</t>
    </rPh>
    <phoneticPr fontId="2"/>
  </si>
  <si>
    <t>中項目</t>
    <rPh sb="0" eb="1">
      <t>チュウ</t>
    </rPh>
    <rPh sb="1" eb="3">
      <t>コウモク</t>
    </rPh>
    <phoneticPr fontId="2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</si>
  <si>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2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</si>
  <si>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</si>
  <si>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</si>
  <si>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2"/>
  </si>
  <si>
    <t>②管渠老朽化率(％)</t>
  </si>
  <si>
    <t>③管渠改善率(％)</t>
  </si>
  <si>
    <t>小項目</t>
    <rPh sb="0" eb="3">
      <t>ショウコウモク</t>
    </rPh>
    <phoneticPr fontId="2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</si>
  <si>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2"/>
  </si>
  <si>
    <t>業種名称</t>
    <rPh sb="0" eb="2">
      <t>ギョウシュ</t>
    </rPh>
    <rPh sb="2" eb="4">
      <t>メイショウ</t>
    </rPh>
    <phoneticPr fontId="2"/>
  </si>
  <si>
    <t>事業名称</t>
    <rPh sb="0" eb="2">
      <t>ジギョウ</t>
    </rPh>
    <rPh sb="2" eb="4">
      <t>メイショウ</t>
    </rPh>
    <phoneticPr fontId="2"/>
  </si>
  <si>
    <t>類似団体</t>
    <rPh sb="0" eb="2">
      <t>ルイジ</t>
    </rPh>
    <rPh sb="2" eb="4">
      <t>ダンタイ</t>
    </rPh>
    <phoneticPr fontId="2"/>
  </si>
  <si>
    <t>資金不足比率</t>
    <rPh sb="0" eb="2">
      <t>シキン</t>
    </rPh>
    <rPh sb="2" eb="4">
      <t>フソク</t>
    </rPh>
    <rPh sb="4" eb="6">
      <t>ヒリツ</t>
    </rPh>
    <phoneticPr fontId="2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</si>
  <si>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2"/>
  </si>
  <si>
    <t>普及率</t>
    <rPh sb="0" eb="2">
      <t>フキュウ</t>
    </rPh>
    <rPh sb="2" eb="3">
      <t>リツ</t>
    </rPh>
    <phoneticPr fontId="2"/>
  </si>
  <si>
    <t>有収率</t>
    <rPh sb="0" eb="1">
      <t>ユウ</t>
    </rPh>
    <rPh sb="1" eb="3">
      <t>シュウリツ</t>
    </rPh>
    <phoneticPr fontId="2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</si>
  <si>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2"/>
  </si>
  <si>
    <t>人口</t>
    <rPh sb="0" eb="2">
      <t>ジンコウ</t>
    </rPh>
    <phoneticPr fontId="2"/>
  </si>
  <si>
    <t>面積</t>
    <rPh sb="0" eb="2">
      <t>メンセキ</t>
    </rPh>
    <phoneticPr fontId="2"/>
  </si>
  <si>
    <t>処理区域内人口</t>
  </si>
  <si>
    <t>処理区域面積</t>
  </si>
  <si>
    <t>処理区域内人口密度</t>
  </si>
  <si>
    <t>比率(N-4)</t>
    <rPh sb="0" eb="2">
      <t>ヒリツ</t>
    </rPh>
    <phoneticPr fontId="2"/>
  </si>
  <si>
    <t>比率(N-3)</t>
    <rPh sb="0" eb="2">
      <t>ヒリツ</t>
    </rPh>
    <phoneticPr fontId="2"/>
  </si>
  <si>
    <t>比率(N-2)</t>
    <rPh sb="0" eb="2">
      <t>ヒリツ</t>
    </rPh>
    <phoneticPr fontId="2"/>
  </si>
  <si>
    <t>比率(N-1)</t>
    <rPh sb="0" eb="2">
      <t>ヒリツ</t>
    </rPh>
    <phoneticPr fontId="2"/>
  </si>
  <si>
    <t>比率(N)</t>
    <rPh sb="0" eb="2">
      <t>ヒリツ</t>
    </rPh>
    <phoneticPr fontId="2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</si>
  <si>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</si>
  <si>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</si>
  <si>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</si>
  <si>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</si>
  <si>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</si>
  <si>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</si>
  <si>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2"/>
  </si>
  <si>
    <t>石川県　宝達志水町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</si>
  <si>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</si>
  <si>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</si>
  <si>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</si>
  <si>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</si>
  <si>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</si>
  <si>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</si>
  <si>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2"/>
  </si>
  <si>
    <t>Ｎ－３年度</t>
    <rPh sb="3" eb="5">
      <t>ネンド</t>
    </rPh>
    <phoneticPr fontId="2"/>
  </si>
  <si>
    <t>Ｎ－２年度</t>
    <rPh sb="3" eb="5">
      <t>ネンド</t>
    </rPh>
    <phoneticPr fontId="2"/>
  </si>
  <si>
    <t>Ｎ－１年度</t>
    <rPh sb="3" eb="5">
      <t>ネンド</t>
    </rPh>
    <phoneticPr fontId="2"/>
  </si>
  <si>
    <t>Ｎ年度</t>
    <rPh sb="1" eb="3">
      <t>ネンド</t>
    </rPh>
    <phoneticPr fontId="2"/>
  </si>
  <si>
    <t>←年数補正</t>
    <rPh sb="1" eb="3">
      <t>ネンスウ</t>
    </rPh>
    <rPh sb="3" eb="5">
      <t>ホセイ</t>
    </rPh>
    <phoneticPr fontId="2"/>
  </si>
  <si>
    <t>←日数補正</t>
    <rPh sb="1" eb="3">
      <t>ニッスウ</t>
    </rPh>
    <rPh sb="3" eb="5">
      <t>ホセイ</t>
    </rPh>
    <phoneticPr fontId="2"/>
  </si>
  <si>
    <t>"H"yy</t>
  </si>
  <si>
    <t>今後の人口減少により、使用料収入の減少が見込まれることから、適切な時期に計画的な施設の改築更新を行う。なお、事業効率化を図るため施設の統廃合を進めていく必要がある。</t>
    <rPh sb="0" eb="2">
      <t>コンゴ</t>
    </rPh>
    <rPh sb="3" eb="5">
      <t>ジンコウ</t>
    </rPh>
    <rPh sb="5" eb="7">
      <t>ゲンショウ</t>
    </rPh>
    <rPh sb="11" eb="14">
      <t>シヨウリョウ</t>
    </rPh>
    <rPh sb="14" eb="16">
      <t>シュウニュウ</t>
    </rPh>
    <rPh sb="17" eb="19">
      <t>ゲンショウ</t>
    </rPh>
    <rPh sb="20" eb="22">
      <t>ミコ</t>
    </rPh>
    <rPh sb="30" eb="32">
      <t>テキセツ</t>
    </rPh>
    <rPh sb="33" eb="35">
      <t>ジキ</t>
    </rPh>
    <rPh sb="36" eb="39">
      <t>ケイカクテキ</t>
    </rPh>
    <rPh sb="40" eb="42">
      <t>シセツ</t>
    </rPh>
    <rPh sb="43" eb="45">
      <t>カイチク</t>
    </rPh>
    <rPh sb="45" eb="47">
      <t>コウシン</t>
    </rPh>
    <rPh sb="48" eb="49">
      <t>オコナ</t>
    </rPh>
    <rPh sb="54" eb="56">
      <t>ジギョウ</t>
    </rPh>
    <rPh sb="56" eb="59">
      <t>コウリツカ</t>
    </rPh>
    <rPh sb="60" eb="61">
      <t>ハカ</t>
    </rPh>
    <rPh sb="64" eb="66">
      <t>シセツ</t>
    </rPh>
    <rPh sb="67" eb="70">
      <t>トウハイゴウ</t>
    </rPh>
    <rPh sb="71" eb="72">
      <t>スス</t>
    </rPh>
    <rPh sb="76" eb="78">
      <t>ヒツヨウ</t>
    </rPh>
    <phoneticPr fontId="2"/>
  </si>
  <si>
    <t>"R"dd</t>
  </si>
  <si>
    <t>←書式設定</t>
    <rPh sb="1" eb="3">
      <t>ショシキ</t>
    </rPh>
    <rPh sb="3" eb="5">
      <t>セッテイ</t>
    </rPh>
    <phoneticPr fontId="2"/>
  </si>
  <si>
    <t>①有形固定資産減価償却率については、増加傾向にあることから、計画的に施設の更新を図る。
②管路老朽化率については、耐用年数を超えた管路がないことから0％となっているが、定期的に点検・調査を実施していく。また長期的には管路の耐震化を行うため、効率的な維持修繕や改築更新を行う。
③管渠改善率については、0％となっているが定期的に点検・調査を実施していく。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8" eb="20">
      <t>ゾウカ</t>
    </rPh>
    <rPh sb="20" eb="22">
      <t>ケイコウ</t>
    </rPh>
    <rPh sb="30" eb="33">
      <t>ケイカクテキ</t>
    </rPh>
    <rPh sb="34" eb="36">
      <t>シセツ</t>
    </rPh>
    <rPh sb="37" eb="39">
      <t>コウシン</t>
    </rPh>
    <rPh sb="40" eb="41">
      <t>ハカ</t>
    </rPh>
    <rPh sb="45" eb="47">
      <t>カンロ</t>
    </rPh>
    <rPh sb="47" eb="50">
      <t>ロウキュウカ</t>
    </rPh>
    <rPh sb="50" eb="51">
      <t>リツ</t>
    </rPh>
    <rPh sb="57" eb="59">
      <t>タイヨウ</t>
    </rPh>
    <rPh sb="59" eb="61">
      <t>ネンスウ</t>
    </rPh>
    <rPh sb="62" eb="63">
      <t>コ</t>
    </rPh>
    <rPh sb="65" eb="67">
      <t>カンロ</t>
    </rPh>
    <rPh sb="84" eb="87">
      <t>テイキテキ</t>
    </rPh>
    <rPh sb="88" eb="90">
      <t>テンケン</t>
    </rPh>
    <rPh sb="91" eb="93">
      <t>チョウサ</t>
    </rPh>
    <rPh sb="94" eb="96">
      <t>ジッシ</t>
    </rPh>
    <rPh sb="103" eb="106">
      <t>チョウキテキ</t>
    </rPh>
    <rPh sb="108" eb="110">
      <t>カンロ</t>
    </rPh>
    <rPh sb="111" eb="114">
      <t>タイシンカ</t>
    </rPh>
    <rPh sb="115" eb="116">
      <t>オコナ</t>
    </rPh>
    <rPh sb="120" eb="123">
      <t>コウリツテキ</t>
    </rPh>
    <rPh sb="124" eb="126">
      <t>イジ</t>
    </rPh>
    <rPh sb="126" eb="128">
      <t>シュウゼン</t>
    </rPh>
    <rPh sb="129" eb="131">
      <t>カイチク</t>
    </rPh>
    <rPh sb="131" eb="133">
      <t>コウシン</t>
    </rPh>
    <rPh sb="134" eb="135">
      <t>オコナ</t>
    </rPh>
    <rPh sb="139" eb="141">
      <t>カンキョ</t>
    </rPh>
    <rPh sb="141" eb="144">
      <t>カイゼンリツ</t>
    </rPh>
    <rPh sb="159" eb="162">
      <t>テイキテキ</t>
    </rPh>
    <rPh sb="163" eb="165">
      <t>テンケン</t>
    </rPh>
    <rPh sb="166" eb="168">
      <t>チョウサ</t>
    </rPh>
    <rPh sb="169" eb="171">
      <t>ジッシ</t>
    </rPh>
    <phoneticPr fontId="2"/>
  </si>
  <si>
    <t>①経常収支比率については、100％を超えているため、概ね良好な経営状況であるが、一般会計からの繰入金で収入を補っているためである。今後の人口減少により、下水道使用料の減少が見込まれることから、下水道使用料単価の見直し及び経費削減が必要である。
②累積欠損金比率については、0％となっているが、今後の使用料収入減少も見込まれるため、接続率の向上に努める。
③流動比率については、増加傾向であり類似団体より上回っているが、今後もさらに効率的な経営を行っていく必要がある。
なお、R1から大幅に比率が上昇しているのは、R2同様工事関係の支払が４月になったことにより、未払金が増となったためである。
④企業債残高対事業規模比率については、他団体を上回っており、適正な企業債発行と使用料単価の見直しを検討する。
⑤経費回収率は類似団体を上回っており、今後の施設更新に伴う投資を見据え更なる費用削減を図る。
⑥汚水処理原価については、類似団体より下回っているが、今後も引き続き効率的な汚水処理を実施する。
⑦施設利用率については、類似団体を下回っているため接続率の向上に努める。
⑧水洗化率については、類似団体を上回っているが、今後も引き続き接続率の向上に努める。</t>
    <rPh sb="26" eb="27">
      <t>オオム</t>
    </rPh>
    <rPh sb="28" eb="30">
      <t>リョウコウ</t>
    </rPh>
    <rPh sb="31" eb="33">
      <t>ケイエイ</t>
    </rPh>
    <rPh sb="33" eb="35">
      <t>ジョウキョウ</t>
    </rPh>
    <rPh sb="188" eb="190">
      <t>ゾウカ</t>
    </rPh>
    <rPh sb="190" eb="192">
      <t>ケイコウ</t>
    </rPh>
    <rPh sb="201" eb="203">
      <t>ウワマワ</t>
    </rPh>
    <rPh sb="209" eb="211">
      <t>コンゴ</t>
    </rPh>
    <rPh sb="215" eb="218">
      <t>コウリツテキ</t>
    </rPh>
    <rPh sb="219" eb="221">
      <t>ケイエイ</t>
    </rPh>
    <rPh sb="222" eb="223">
      <t>オコナ</t>
    </rPh>
    <rPh sb="227" eb="229">
      <t>ヒツヨウ</t>
    </rPh>
    <rPh sb="241" eb="243">
      <t>オオハバ</t>
    </rPh>
    <rPh sb="244" eb="246">
      <t>ヒリツ</t>
    </rPh>
    <rPh sb="247" eb="249">
      <t>ジョウショウ</t>
    </rPh>
    <rPh sb="258" eb="260">
      <t>ドウヨウ</t>
    </rPh>
    <rPh sb="260" eb="262">
      <t>コウジ</t>
    </rPh>
    <rPh sb="262" eb="264">
      <t>カンケイ</t>
    </rPh>
    <rPh sb="265" eb="267">
      <t>シハライ</t>
    </rPh>
    <rPh sb="269" eb="270">
      <t>ガツ</t>
    </rPh>
    <rPh sb="280" eb="283">
      <t>ミバライキン</t>
    </rPh>
    <rPh sb="284" eb="285">
      <t>ゾウ</t>
    </rPh>
    <rPh sb="307" eb="308">
      <t>ヒ</t>
    </rPh>
    <rPh sb="335" eb="338">
      <t>シヨウリョウ</t>
    </rPh>
    <rPh sb="338" eb="340">
      <t>タンカ</t>
    </rPh>
    <rPh sb="341" eb="343">
      <t>ミナオ</t>
    </rPh>
    <rPh sb="345" eb="347">
      <t>ケントウ</t>
    </rPh>
    <rPh sb="352" eb="354">
      <t>ケイヒ</t>
    </rPh>
    <rPh sb="354" eb="357">
      <t>カイシュウリツ</t>
    </rPh>
    <rPh sb="358" eb="360">
      <t>ルイジ</t>
    </rPh>
    <rPh sb="360" eb="362">
      <t>ダンタイ</t>
    </rPh>
    <rPh sb="363" eb="365">
      <t>ウワマワ</t>
    </rPh>
    <rPh sb="370" eb="372">
      <t>コンゴ</t>
    </rPh>
    <rPh sb="373" eb="375">
      <t>シセツ</t>
    </rPh>
    <rPh sb="375" eb="377">
      <t>コウシン</t>
    </rPh>
    <rPh sb="378" eb="379">
      <t>トモナ</t>
    </rPh>
    <rPh sb="380" eb="382">
      <t>トウシ</t>
    </rPh>
    <rPh sb="383" eb="385">
      <t>ミス</t>
    </rPh>
    <rPh sb="386" eb="387">
      <t>サラ</t>
    </rPh>
    <rPh sb="389" eb="391">
      <t>ヒヨウ</t>
    </rPh>
    <rPh sb="391" eb="393">
      <t>サクゲン</t>
    </rPh>
    <rPh sb="394" eb="395">
      <t>ハカ</t>
    </rPh>
    <rPh sb="399" eb="401">
      <t>オスイ</t>
    </rPh>
    <rPh sb="401" eb="403">
      <t>ショリ</t>
    </rPh>
    <rPh sb="403" eb="405">
      <t>ゲンカ</t>
    </rPh>
    <rPh sb="411" eb="413">
      <t>ルイジ</t>
    </rPh>
    <rPh sb="413" eb="415">
      <t>ダンタイ</t>
    </rPh>
    <rPh sb="417" eb="419">
      <t>シタマワ</t>
    </rPh>
    <rPh sb="425" eb="427">
      <t>コンゴ</t>
    </rPh>
    <rPh sb="428" eb="429">
      <t>ヒ</t>
    </rPh>
    <rPh sb="430" eb="431">
      <t>ツヅ</t>
    </rPh>
    <rPh sb="432" eb="435">
      <t>コウリツテキ</t>
    </rPh>
    <rPh sb="436" eb="438">
      <t>オスイ</t>
    </rPh>
    <rPh sb="438" eb="440">
      <t>ショリ</t>
    </rPh>
    <rPh sb="441" eb="443">
      <t>ジッシ</t>
    </rPh>
    <rPh sb="448" eb="450">
      <t>シセツ</t>
    </rPh>
    <rPh sb="450" eb="453">
      <t>リヨウリツ</t>
    </rPh>
    <rPh sb="459" eb="461">
      <t>ルイジ</t>
    </rPh>
    <rPh sb="461" eb="463">
      <t>ダンタイ</t>
    </rPh>
    <rPh sb="464" eb="466">
      <t>シタマワ</t>
    </rPh>
    <rPh sb="472" eb="474">
      <t>セツゾク</t>
    </rPh>
    <rPh sb="474" eb="475">
      <t>リツ</t>
    </rPh>
    <rPh sb="476" eb="478">
      <t>コウジョウ</t>
    </rPh>
    <rPh sb="479" eb="480">
      <t>ツト</t>
    </rPh>
    <rPh sb="485" eb="488">
      <t>スイセンカ</t>
    </rPh>
    <rPh sb="488" eb="489">
      <t>リツ</t>
    </rPh>
    <rPh sb="495" eb="497">
      <t>ルイジ</t>
    </rPh>
    <rPh sb="497" eb="499">
      <t>ダンタイ</t>
    </rPh>
    <rPh sb="500" eb="502">
      <t>ウワマワ</t>
    </rPh>
    <rPh sb="508" eb="510">
      <t>コンゴ</t>
    </rPh>
    <rPh sb="511" eb="512">
      <t>ヒ</t>
    </rPh>
    <rPh sb="513" eb="514">
      <t>ツヅ</t>
    </rPh>
    <rPh sb="515" eb="517">
      <t>セツゾク</t>
    </rPh>
    <rPh sb="517" eb="518">
      <t>リツ</t>
    </rPh>
    <rPh sb="519" eb="521">
      <t>コウジョウ</t>
    </rPh>
    <rPh sb="522" eb="523">
      <t>ツト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</si>
</sst>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8" x14ac:knownFonts="1">
    <font>
      <sz val="11"/>
      <color theme="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indexed="8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0" xfId="0" applyFont="1" applyProtection="1">
      <alignment vertical="center"/>
      <protection hidden="1"/>
    </xf>
    <xf numFmtId="0" fontId="8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2" applyNumberFormat="1" applyFont="1" applyFill="1" applyBorder="1" applyAlignment="1">
      <alignment vertical="center" shrinkToFit="1"/>
    </xf>
    <xf numFmtId="176" fontId="0" fillId="0" borderId="2" xfId="2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7" fillId="0" borderId="0" xfId="0" applyFont="1">
      <alignment vertical="center"/>
    </xf>
    <xf numFmtId="181" fontId="0" fillId="5" borderId="2" xfId="2" applyNumberFormat="1" applyFont="1" applyFill="1" applyBorder="1" applyAlignment="1">
      <alignment vertical="center" shrinkToFit="1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177" fontId="4" fillId="0" borderId="2" xfId="0" applyNumberFormat="1" applyFont="1" applyBorder="1" applyAlignment="1" applyProtection="1">
      <alignment horizontal="center" vertical="center"/>
      <protection hidden="1"/>
    </xf>
    <xf numFmtId="176" fontId="4" fillId="0" borderId="2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0" borderId="4" xfId="1" applyFont="1" applyBorder="1" applyAlignment="1" applyProtection="1">
      <alignment horizontal="left" vertical="top" wrapText="1"/>
      <protection locked="0"/>
    </xf>
    <xf numFmtId="0" fontId="13" fillId="0" borderId="0" xfId="1" applyFont="1" applyBorder="1" applyAlignment="1" applyProtection="1">
      <alignment horizontal="left" vertical="top" wrapText="1"/>
      <protection locked="0"/>
    </xf>
    <xf numFmtId="0" fontId="13" fillId="0" borderId="8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 applyProtection="1">
      <alignment horizontal="left" vertical="top" wrapText="1"/>
      <protection locked="0"/>
    </xf>
    <xf numFmtId="0" fontId="13" fillId="0" borderId="1" xfId="1" applyFont="1" applyBorder="1" applyAlignment="1" applyProtection="1">
      <alignment horizontal="left" vertical="top" wrapText="1"/>
      <protection locked="0"/>
    </xf>
    <xf numFmtId="0" fontId="13" fillId="0" borderId="9" xfId="1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法適用_下水道事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0-4469-B362-5DFFC5B61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0.04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0-4469-B362-5DFFC5B61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52.77</c:v>
                </c:pt>
                <c:pt idx="1">
                  <c:v>51.6</c:v>
                </c:pt>
                <c:pt idx="2">
                  <c:v>50.66</c:v>
                </c:pt>
                <c:pt idx="3">
                  <c:v>52.15</c:v>
                </c:pt>
                <c:pt idx="4">
                  <c:v>51.99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9-4680-8B41-F4671E02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56.01</c:v>
                </c:pt>
                <c:pt idx="1">
                  <c:v>56.72</c:v>
                </c:pt>
                <c:pt idx="2">
                  <c:v>54.06</c:v>
                </c:pt>
                <c:pt idx="3">
                  <c:v>55.26</c:v>
                </c:pt>
                <c:pt idx="4">
                  <c:v>54.54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9-4680-8B41-F4671E02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91.56</c:v>
                </c:pt>
                <c:pt idx="1">
                  <c:v>91.77</c:v>
                </c:pt>
                <c:pt idx="2">
                  <c:v>92.03</c:v>
                </c:pt>
                <c:pt idx="3">
                  <c:v>92.67</c:v>
                </c:pt>
                <c:pt idx="4">
                  <c:v>92.94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6-48BE-A490-AE9615BD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89.77</c:v>
                </c:pt>
                <c:pt idx="1">
                  <c:v>90.04</c:v>
                </c:pt>
                <c:pt idx="2">
                  <c:v>90.11</c:v>
                </c:pt>
                <c:pt idx="3">
                  <c:v>90.52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6-48BE-A490-AE9615BD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107.75</c:v>
                </c:pt>
                <c:pt idx="1">
                  <c:v>114.81</c:v>
                </c:pt>
                <c:pt idx="2">
                  <c:v>127.55</c:v>
                </c:pt>
                <c:pt idx="3">
                  <c:v>106.79</c:v>
                </c:pt>
                <c:pt idx="4">
                  <c:v>108.04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A-46B5-82CD-20143402F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100.99</c:v>
                </c:pt>
                <c:pt idx="1">
                  <c:v>101.27</c:v>
                </c:pt>
                <c:pt idx="2">
                  <c:v>101.91</c:v>
                </c:pt>
                <c:pt idx="3">
                  <c:v>103.09</c:v>
                </c:pt>
                <c:pt idx="4">
                  <c:v>102.11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4A-46B5-82CD-20143402F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44.67</c:v>
                </c:pt>
                <c:pt idx="2">
                  <c:v>46.65</c:v>
                </c:pt>
                <c:pt idx="3">
                  <c:v>48.19</c:v>
                </c:pt>
                <c:pt idx="4">
                  <c:v>49.69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9-4030-A5FD-35B5DAB17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22.69</c:v>
                </c:pt>
                <c:pt idx="1">
                  <c:v>24.32</c:v>
                </c:pt>
                <c:pt idx="2">
                  <c:v>28.19</c:v>
                </c:pt>
                <c:pt idx="3">
                  <c:v>24.8</c:v>
                </c:pt>
                <c:pt idx="4">
                  <c:v>28.12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D9-4030-A5FD-35B5DAB17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7-41EB-94F9-E02A7F5F7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97-41EB-94F9-E02A7F5F7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A-4B58-8C5B-DEEBC8A1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149.02000000000001</c:v>
                </c:pt>
                <c:pt idx="1">
                  <c:v>137.09</c:v>
                </c:pt>
                <c:pt idx="2">
                  <c:v>127.98</c:v>
                </c:pt>
                <c:pt idx="3">
                  <c:v>101.24</c:v>
                </c:pt>
                <c:pt idx="4">
                  <c:v>124.9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A-4B58-8C5B-DEEBC8A1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8.81</c:v>
                </c:pt>
                <c:pt idx="1">
                  <c:v>21.59</c:v>
                </c:pt>
                <c:pt idx="2">
                  <c:v>22.65</c:v>
                </c:pt>
                <c:pt idx="3">
                  <c:v>43.38</c:v>
                </c:pt>
                <c:pt idx="4">
                  <c:v>49.37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C-4687-8149-DAA586959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38.119999999999997</c:v>
                </c:pt>
                <c:pt idx="1">
                  <c:v>43.5</c:v>
                </c:pt>
                <c:pt idx="2">
                  <c:v>44.14</c:v>
                </c:pt>
                <c:pt idx="3">
                  <c:v>37.24</c:v>
                </c:pt>
                <c:pt idx="4">
                  <c:v>33.58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C-4687-8149-DAA586959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1234.02</c:v>
                </c:pt>
                <c:pt idx="1">
                  <c:v>1656.43</c:v>
                </c:pt>
                <c:pt idx="2">
                  <c:v>1371.24</c:v>
                </c:pt>
                <c:pt idx="3">
                  <c:v>1282.51</c:v>
                </c:pt>
                <c:pt idx="4">
                  <c:v>1255.3699999999999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C-4E95-8DF3-2C182B692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684.74</c:v>
                </c:pt>
                <c:pt idx="1">
                  <c:v>654.91999999999996</c:v>
                </c:pt>
                <c:pt idx="2">
                  <c:v>654.71</c:v>
                </c:pt>
                <c:pt idx="3">
                  <c:v>783.8</c:v>
                </c:pt>
                <c:pt idx="4">
                  <c:v>778.81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C-4E95-8DF3-2C182B692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111.5</c:v>
                </c:pt>
                <c:pt idx="1">
                  <c:v>97.95</c:v>
                </c:pt>
                <c:pt idx="2">
                  <c:v>99.82</c:v>
                </c:pt>
                <c:pt idx="3">
                  <c:v>99.8</c:v>
                </c:pt>
                <c:pt idx="4">
                  <c:v>99.77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F-4FFD-8D8D-67DCDFD7E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65.33</c:v>
                </c:pt>
                <c:pt idx="1">
                  <c:v>65.39</c:v>
                </c:pt>
                <c:pt idx="2">
                  <c:v>65.37</c:v>
                </c:pt>
                <c:pt idx="3">
                  <c:v>68.11</c:v>
                </c:pt>
                <c:pt idx="4">
                  <c:v>67.23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F-4FFD-8D8D-67DCDFD7E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215.5</c:v>
                </c:pt>
                <c:pt idx="1">
                  <c:v>224.25</c:v>
                </c:pt>
                <c:pt idx="2">
                  <c:v>220.04</c:v>
                </c:pt>
                <c:pt idx="3">
                  <c:v>221.13</c:v>
                </c:pt>
                <c:pt idx="4">
                  <c:v>221.79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8-46DF-88BE-29FFB6BF3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227.43</c:v>
                </c:pt>
                <c:pt idx="1">
                  <c:v>230.88</c:v>
                </c:pt>
                <c:pt idx="2">
                  <c:v>228.99</c:v>
                </c:pt>
                <c:pt idx="3">
                  <c:v>222.41</c:v>
                </c:pt>
                <c:pt idx="4">
                  <c:v>228.21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8-46DF-88BE-29FFB6BF3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【104.16】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【128.23】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【34.77】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【786.37】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【86.91】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【256.97】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【60.65】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【24.95】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>
      <selection activeCell="B2" sqref="B2:BZ4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1" t="s">
        <v>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</row>
    <row r="3" spans="1:78" ht="9.75" customHeight="1" x14ac:dyDescent="0.15">
      <c r="A3" s="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</row>
    <row r="4" spans="1:78" ht="9.75" customHeight="1" x14ac:dyDescent="0.15">
      <c r="A4" s="2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石川県　宝達志水町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8</v>
      </c>
      <c r="C7" s="30"/>
      <c r="D7" s="30"/>
      <c r="E7" s="30"/>
      <c r="F7" s="30"/>
      <c r="G7" s="30"/>
      <c r="H7" s="30"/>
      <c r="I7" s="30" t="s">
        <v>14</v>
      </c>
      <c r="J7" s="30"/>
      <c r="K7" s="30"/>
      <c r="L7" s="30"/>
      <c r="M7" s="30"/>
      <c r="N7" s="30"/>
      <c r="O7" s="30"/>
      <c r="P7" s="30" t="s">
        <v>7</v>
      </c>
      <c r="Q7" s="30"/>
      <c r="R7" s="30"/>
      <c r="S7" s="30"/>
      <c r="T7" s="30"/>
      <c r="U7" s="30"/>
      <c r="V7" s="30"/>
      <c r="W7" s="30" t="s">
        <v>16</v>
      </c>
      <c r="X7" s="30"/>
      <c r="Y7" s="30"/>
      <c r="Z7" s="30"/>
      <c r="AA7" s="30"/>
      <c r="AB7" s="30"/>
      <c r="AC7" s="30"/>
      <c r="AD7" s="30" t="s">
        <v>6</v>
      </c>
      <c r="AE7" s="30"/>
      <c r="AF7" s="30"/>
      <c r="AG7" s="30"/>
      <c r="AH7" s="30"/>
      <c r="AI7" s="30"/>
      <c r="AJ7" s="30"/>
      <c r="AK7" s="3"/>
      <c r="AL7" s="30" t="s">
        <v>17</v>
      </c>
      <c r="AM7" s="30"/>
      <c r="AN7" s="30"/>
      <c r="AO7" s="30"/>
      <c r="AP7" s="30"/>
      <c r="AQ7" s="30"/>
      <c r="AR7" s="30"/>
      <c r="AS7" s="30"/>
      <c r="AT7" s="30" t="s">
        <v>12</v>
      </c>
      <c r="AU7" s="30"/>
      <c r="AV7" s="30"/>
      <c r="AW7" s="30"/>
      <c r="AX7" s="30"/>
      <c r="AY7" s="30"/>
      <c r="AZ7" s="30"/>
      <c r="BA7" s="30"/>
      <c r="BB7" s="30" t="s">
        <v>18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19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F1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12541</v>
      </c>
      <c r="AM8" s="36"/>
      <c r="AN8" s="36"/>
      <c r="AO8" s="36"/>
      <c r="AP8" s="36"/>
      <c r="AQ8" s="36"/>
      <c r="AR8" s="36"/>
      <c r="AS8" s="36"/>
      <c r="AT8" s="37">
        <f>データ!T6</f>
        <v>111.51</v>
      </c>
      <c r="AU8" s="37"/>
      <c r="AV8" s="37"/>
      <c r="AW8" s="37"/>
      <c r="AX8" s="37"/>
      <c r="AY8" s="37"/>
      <c r="AZ8" s="37"/>
      <c r="BA8" s="37"/>
      <c r="BB8" s="37">
        <f>データ!U6</f>
        <v>112.47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13</v>
      </c>
      <c r="BM8" s="39"/>
      <c r="BN8" s="40" t="s">
        <v>21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23</v>
      </c>
      <c r="C9" s="30"/>
      <c r="D9" s="30"/>
      <c r="E9" s="30"/>
      <c r="F9" s="30"/>
      <c r="G9" s="30"/>
      <c r="H9" s="30"/>
      <c r="I9" s="30" t="s">
        <v>24</v>
      </c>
      <c r="J9" s="30"/>
      <c r="K9" s="30"/>
      <c r="L9" s="30"/>
      <c r="M9" s="30"/>
      <c r="N9" s="30"/>
      <c r="O9" s="30"/>
      <c r="P9" s="30" t="s">
        <v>26</v>
      </c>
      <c r="Q9" s="30"/>
      <c r="R9" s="30"/>
      <c r="S9" s="30"/>
      <c r="T9" s="30"/>
      <c r="U9" s="30"/>
      <c r="V9" s="30"/>
      <c r="W9" s="30" t="s">
        <v>27</v>
      </c>
      <c r="X9" s="30"/>
      <c r="Y9" s="30"/>
      <c r="Z9" s="30"/>
      <c r="AA9" s="30"/>
      <c r="AB9" s="30"/>
      <c r="AC9" s="30"/>
      <c r="AD9" s="30" t="s">
        <v>22</v>
      </c>
      <c r="AE9" s="30"/>
      <c r="AF9" s="30"/>
      <c r="AG9" s="30"/>
      <c r="AH9" s="30"/>
      <c r="AI9" s="30"/>
      <c r="AJ9" s="30"/>
      <c r="AK9" s="3"/>
      <c r="AL9" s="30" t="s">
        <v>30</v>
      </c>
      <c r="AM9" s="30"/>
      <c r="AN9" s="30"/>
      <c r="AO9" s="30"/>
      <c r="AP9" s="30"/>
      <c r="AQ9" s="30"/>
      <c r="AR9" s="30"/>
      <c r="AS9" s="30"/>
      <c r="AT9" s="30" t="s">
        <v>31</v>
      </c>
      <c r="AU9" s="30"/>
      <c r="AV9" s="30"/>
      <c r="AW9" s="30"/>
      <c r="AX9" s="30"/>
      <c r="AY9" s="30"/>
      <c r="AZ9" s="30"/>
      <c r="BA9" s="30"/>
      <c r="BB9" s="30" t="s">
        <v>34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35</v>
      </c>
      <c r="BM9" s="43"/>
      <c r="BN9" s="44" t="s">
        <v>37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57.04</v>
      </c>
      <c r="J10" s="37"/>
      <c r="K10" s="37"/>
      <c r="L10" s="37"/>
      <c r="M10" s="37"/>
      <c r="N10" s="37"/>
      <c r="O10" s="37"/>
      <c r="P10" s="37">
        <f>データ!P6</f>
        <v>20.91</v>
      </c>
      <c r="Q10" s="37"/>
      <c r="R10" s="37"/>
      <c r="S10" s="37"/>
      <c r="T10" s="37"/>
      <c r="U10" s="37"/>
      <c r="V10" s="37"/>
      <c r="W10" s="37">
        <f>データ!Q6</f>
        <v>88.84</v>
      </c>
      <c r="X10" s="37"/>
      <c r="Y10" s="37"/>
      <c r="Z10" s="37"/>
      <c r="AA10" s="37"/>
      <c r="AB10" s="37"/>
      <c r="AC10" s="37"/>
      <c r="AD10" s="36">
        <f>データ!R6</f>
        <v>4510</v>
      </c>
      <c r="AE10" s="36"/>
      <c r="AF10" s="36"/>
      <c r="AG10" s="36"/>
      <c r="AH10" s="36"/>
      <c r="AI10" s="36"/>
      <c r="AJ10" s="36"/>
      <c r="AK10" s="2"/>
      <c r="AL10" s="36">
        <f>データ!V6</f>
        <v>2591</v>
      </c>
      <c r="AM10" s="36"/>
      <c r="AN10" s="36"/>
      <c r="AO10" s="36"/>
      <c r="AP10" s="36"/>
      <c r="AQ10" s="36"/>
      <c r="AR10" s="36"/>
      <c r="AS10" s="36"/>
      <c r="AT10" s="37">
        <f>データ!W6</f>
        <v>1.6800000000000002</v>
      </c>
      <c r="AU10" s="37"/>
      <c r="AV10" s="37"/>
      <c r="AW10" s="37"/>
      <c r="AX10" s="37"/>
      <c r="AY10" s="37"/>
      <c r="AZ10" s="37"/>
      <c r="BA10" s="37"/>
      <c r="BB10" s="37">
        <f>データ!X6</f>
        <v>1542.26</v>
      </c>
      <c r="BC10" s="37"/>
      <c r="BD10" s="37"/>
      <c r="BE10" s="37"/>
      <c r="BF10" s="37"/>
      <c r="BG10" s="37"/>
      <c r="BH10" s="37"/>
      <c r="BI10" s="37"/>
      <c r="BJ10" s="2"/>
      <c r="BK10" s="2"/>
      <c r="BL10" s="46" t="s">
        <v>38</v>
      </c>
      <c r="BM10" s="47"/>
      <c r="BN10" s="48" t="s">
        <v>5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39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29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40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1"/>
      <c r="BK16" s="2"/>
      <c r="BL16" s="66" t="s">
        <v>114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1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1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1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1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1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1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1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1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1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1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1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1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1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1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1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1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1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1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1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1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1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1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1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1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1"/>
      <c r="BK45" s="2"/>
      <c r="BL45" s="60" t="s">
        <v>42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1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1"/>
      <c r="BK47" s="2"/>
      <c r="BL47" s="66" t="s">
        <v>113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1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1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1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1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1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1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1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1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1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1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0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0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1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2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11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1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1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1"/>
      <c r="BK64" s="2"/>
      <c r="BL64" s="60" t="s">
        <v>10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1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1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1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1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1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1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1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1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1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1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1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1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1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1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0"/>
      <c r="AP79" s="1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1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0"/>
      <c r="AP80" s="1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1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1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2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50" t="s">
        <v>43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hidden="1" x14ac:dyDescent="0.15">
      <c r="B84" s="6" t="s">
        <v>44</v>
      </c>
      <c r="C84" s="6"/>
      <c r="D84" s="6"/>
      <c r="E84" s="6" t="s">
        <v>46</v>
      </c>
      <c r="F84" s="6" t="s">
        <v>47</v>
      </c>
      <c r="G84" s="6" t="s">
        <v>48</v>
      </c>
      <c r="H84" s="6" t="s">
        <v>41</v>
      </c>
      <c r="I84" s="6" t="s">
        <v>9</v>
      </c>
      <c r="J84" s="6" t="s">
        <v>49</v>
      </c>
      <c r="K84" s="6" t="s">
        <v>50</v>
      </c>
      <c r="L84" s="6" t="s">
        <v>33</v>
      </c>
      <c r="M84" s="6" t="s">
        <v>36</v>
      </c>
      <c r="N84" s="6" t="s">
        <v>52</v>
      </c>
      <c r="O84" s="6" t="s">
        <v>54</v>
      </c>
    </row>
    <row r="85" spans="1:78" hidden="1" x14ac:dyDescent="0.15">
      <c r="B85" s="6"/>
      <c r="C85" s="6"/>
      <c r="D85" s="6"/>
      <c r="E85" s="6" t="str">
        <f>データ!AI6</f>
        <v>【104.16】</v>
      </c>
      <c r="F85" s="6" t="str">
        <f>データ!AT6</f>
        <v>【128.23】</v>
      </c>
      <c r="G85" s="6" t="str">
        <f>データ!BE6</f>
        <v>【34.77】</v>
      </c>
      <c r="H85" s="6" t="str">
        <f>データ!BP6</f>
        <v>【786.37】</v>
      </c>
      <c r="I85" s="6" t="str">
        <f>データ!CA6</f>
        <v>【60.65】</v>
      </c>
      <c r="J85" s="6" t="str">
        <f>データ!CL6</f>
        <v>【256.97】</v>
      </c>
      <c r="K85" s="6" t="str">
        <f>データ!CW6</f>
        <v>【61.14】</v>
      </c>
      <c r="L85" s="6" t="str">
        <f>データ!DH6</f>
        <v>【86.91】</v>
      </c>
      <c r="M85" s="6" t="str">
        <f>データ!DS6</f>
        <v>【24.95】</v>
      </c>
      <c r="N85" s="6" t="str">
        <f>データ!ED6</f>
        <v>【0.00】</v>
      </c>
      <c r="O85" s="6" t="str">
        <f>データ!EO6</f>
        <v>【0.03】</v>
      </c>
    </row>
  </sheetData>
  <sheetProtection algorithmName="SHA-512" hashValue="eqD0gSlbzX2zC/i+9D7QDShG81fX3IMz3CywUq+5KfyP4fo1H1viCEQ6FEBpCunM94JNSDxuw88HPGsbksdJ+g==" saltValue="Nuii5sZ2M/KT/LruxXzW8g==" spinCount="100000" sheet="1" objects="1" scenarios="1" formatCells="0" formatColumns="0" formatRows="0"/>
  <mergeCells count="51"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  <mergeCell ref="AL10:AS10"/>
    <mergeCell ref="AT10:BA10"/>
    <mergeCell ref="BB10:BI10"/>
    <mergeCell ref="BL10:BM10"/>
    <mergeCell ref="BN10:BY10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N9:BY9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AD7:AJ7"/>
    <mergeCell ref="AL7:AS7"/>
    <mergeCell ref="AT7:BA7"/>
    <mergeCell ref="BB7:BI7"/>
    <mergeCell ref="BL7:BY7"/>
    <mergeCell ref="B6:AC6"/>
    <mergeCell ref="B7:H7"/>
    <mergeCell ref="I7:O7"/>
    <mergeCell ref="P7:V7"/>
    <mergeCell ref="W7:AC7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14" t="s">
        <v>56</v>
      </c>
      <c r="B2" s="14">
        <f t="shared" ref="B2:EO2" si="0">COLUMN()-1</f>
        <v>1</v>
      </c>
      <c r="C2" s="14">
        <f t="shared" si="0"/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si="0"/>
        <v>71</v>
      </c>
      <c r="BU2" s="14">
        <f t="shared" si="0"/>
        <v>72</v>
      </c>
      <c r="BV2" s="14">
        <f t="shared" si="0"/>
        <v>73</v>
      </c>
      <c r="BW2" s="14">
        <f t="shared" si="0"/>
        <v>74</v>
      </c>
      <c r="BX2" s="14">
        <f t="shared" si="0"/>
        <v>75</v>
      </c>
      <c r="BY2" s="14">
        <f t="shared" si="0"/>
        <v>76</v>
      </c>
      <c r="BZ2" s="14">
        <f t="shared" si="0"/>
        <v>77</v>
      </c>
      <c r="CA2" s="14">
        <f t="shared" si="0"/>
        <v>78</v>
      </c>
      <c r="CB2" s="14">
        <f t="shared" si="0"/>
        <v>79</v>
      </c>
      <c r="CC2" s="14">
        <f t="shared" si="0"/>
        <v>80</v>
      </c>
      <c r="CD2" s="14">
        <f t="shared" si="0"/>
        <v>81</v>
      </c>
      <c r="CE2" s="14">
        <f t="shared" si="0"/>
        <v>82</v>
      </c>
      <c r="CF2" s="14">
        <f t="shared" si="0"/>
        <v>83</v>
      </c>
      <c r="CG2" s="14">
        <f t="shared" si="0"/>
        <v>84</v>
      </c>
      <c r="CH2" s="14">
        <f t="shared" si="0"/>
        <v>85</v>
      </c>
      <c r="CI2" s="14">
        <f t="shared" si="0"/>
        <v>86</v>
      </c>
      <c r="CJ2" s="14">
        <f t="shared" si="0"/>
        <v>87</v>
      </c>
      <c r="CK2" s="14">
        <f t="shared" si="0"/>
        <v>88</v>
      </c>
      <c r="CL2" s="14">
        <f t="shared" si="0"/>
        <v>89</v>
      </c>
      <c r="CM2" s="14">
        <f t="shared" si="0"/>
        <v>90</v>
      </c>
      <c r="CN2" s="14">
        <f t="shared" si="0"/>
        <v>91</v>
      </c>
      <c r="CO2" s="14">
        <f t="shared" si="0"/>
        <v>92</v>
      </c>
      <c r="CP2" s="14">
        <f t="shared" si="0"/>
        <v>93</v>
      </c>
      <c r="CQ2" s="14">
        <f t="shared" si="0"/>
        <v>94</v>
      </c>
      <c r="CR2" s="14">
        <f t="shared" si="0"/>
        <v>95</v>
      </c>
      <c r="CS2" s="14">
        <f t="shared" si="0"/>
        <v>96</v>
      </c>
      <c r="CT2" s="14">
        <f t="shared" si="0"/>
        <v>97</v>
      </c>
      <c r="CU2" s="14">
        <f t="shared" si="0"/>
        <v>98</v>
      </c>
      <c r="CV2" s="14">
        <f t="shared" si="0"/>
        <v>99</v>
      </c>
      <c r="CW2" s="14">
        <f t="shared" si="0"/>
        <v>100</v>
      </c>
      <c r="CX2" s="14">
        <f t="shared" si="0"/>
        <v>101</v>
      </c>
      <c r="CY2" s="14">
        <f t="shared" si="0"/>
        <v>102</v>
      </c>
      <c r="CZ2" s="14">
        <f t="shared" si="0"/>
        <v>103</v>
      </c>
      <c r="DA2" s="14">
        <f t="shared" si="0"/>
        <v>104</v>
      </c>
      <c r="DB2" s="14">
        <f t="shared" si="0"/>
        <v>105</v>
      </c>
      <c r="DC2" s="14">
        <f t="shared" si="0"/>
        <v>106</v>
      </c>
      <c r="DD2" s="14">
        <f t="shared" si="0"/>
        <v>107</v>
      </c>
      <c r="DE2" s="14">
        <f t="shared" si="0"/>
        <v>108</v>
      </c>
      <c r="DF2" s="14">
        <f t="shared" si="0"/>
        <v>109</v>
      </c>
      <c r="DG2" s="14">
        <f t="shared" si="0"/>
        <v>110</v>
      </c>
      <c r="DH2" s="14">
        <f t="shared" si="0"/>
        <v>111</v>
      </c>
      <c r="DI2" s="14">
        <f t="shared" si="0"/>
        <v>112</v>
      </c>
      <c r="DJ2" s="14">
        <f t="shared" si="0"/>
        <v>113</v>
      </c>
      <c r="DK2" s="14">
        <f t="shared" si="0"/>
        <v>114</v>
      </c>
      <c r="DL2" s="14">
        <f t="shared" si="0"/>
        <v>115</v>
      </c>
      <c r="DM2" s="14">
        <f t="shared" si="0"/>
        <v>116</v>
      </c>
      <c r="DN2" s="14">
        <f t="shared" si="0"/>
        <v>117</v>
      </c>
      <c r="DO2" s="14">
        <f t="shared" si="0"/>
        <v>118</v>
      </c>
      <c r="DP2" s="14">
        <f t="shared" si="0"/>
        <v>119</v>
      </c>
      <c r="DQ2" s="14">
        <f t="shared" si="0"/>
        <v>120</v>
      </c>
      <c r="DR2" s="14">
        <f t="shared" si="0"/>
        <v>121</v>
      </c>
      <c r="DS2" s="14">
        <f t="shared" si="0"/>
        <v>122</v>
      </c>
      <c r="DT2" s="14">
        <f t="shared" si="0"/>
        <v>123</v>
      </c>
      <c r="DU2" s="14">
        <f t="shared" si="0"/>
        <v>124</v>
      </c>
      <c r="DV2" s="14">
        <f t="shared" si="0"/>
        <v>125</v>
      </c>
      <c r="DW2" s="14">
        <f t="shared" si="0"/>
        <v>126</v>
      </c>
      <c r="DX2" s="14">
        <f t="shared" si="0"/>
        <v>127</v>
      </c>
      <c r="DY2" s="14">
        <f t="shared" si="0"/>
        <v>128</v>
      </c>
      <c r="DZ2" s="14">
        <f t="shared" si="0"/>
        <v>129</v>
      </c>
      <c r="EA2" s="14">
        <f t="shared" si="0"/>
        <v>130</v>
      </c>
      <c r="EB2" s="14">
        <f t="shared" si="0"/>
        <v>131</v>
      </c>
      <c r="EC2" s="14">
        <f t="shared" si="0"/>
        <v>132</v>
      </c>
      <c r="ED2" s="14">
        <f t="shared" si="0"/>
        <v>133</v>
      </c>
      <c r="EE2" s="14">
        <f t="shared" si="0"/>
        <v>134</v>
      </c>
      <c r="EF2" s="14">
        <f t="shared" si="0"/>
        <v>135</v>
      </c>
      <c r="EG2" s="14">
        <f t="shared" si="0"/>
        <v>136</v>
      </c>
      <c r="EH2" s="14">
        <f t="shared" si="0"/>
        <v>137</v>
      </c>
      <c r="EI2" s="14">
        <f t="shared" si="0"/>
        <v>138</v>
      </c>
      <c r="EJ2" s="14">
        <f t="shared" si="0"/>
        <v>139</v>
      </c>
      <c r="EK2" s="14">
        <f t="shared" si="0"/>
        <v>140</v>
      </c>
      <c r="EL2" s="14">
        <f t="shared" si="0"/>
        <v>141</v>
      </c>
      <c r="EM2" s="14">
        <f t="shared" si="0"/>
        <v>142</v>
      </c>
      <c r="EN2" s="14">
        <f t="shared" si="0"/>
        <v>143</v>
      </c>
      <c r="EO2" s="14">
        <f t="shared" si="0"/>
        <v>144</v>
      </c>
    </row>
    <row r="3" spans="1:148" x14ac:dyDescent="0.15">
      <c r="A3" s="14" t="s">
        <v>20</v>
      </c>
      <c r="B3" s="16" t="s">
        <v>32</v>
      </c>
      <c r="C3" s="16" t="s">
        <v>58</v>
      </c>
      <c r="D3" s="16" t="s">
        <v>59</v>
      </c>
      <c r="E3" s="16" t="s">
        <v>4</v>
      </c>
      <c r="F3" s="16" t="s">
        <v>3</v>
      </c>
      <c r="G3" s="16" t="s">
        <v>25</v>
      </c>
      <c r="H3" s="74" t="s">
        <v>60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72" t="s">
        <v>53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11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8" x14ac:dyDescent="0.15">
      <c r="A4" s="14" t="s">
        <v>61</v>
      </c>
      <c r="B4" s="17"/>
      <c r="C4" s="17"/>
      <c r="D4" s="17"/>
      <c r="E4" s="17"/>
      <c r="F4" s="17"/>
      <c r="G4" s="17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51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45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28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63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15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62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1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64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65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66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67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8" x14ac:dyDescent="0.15">
      <c r="A5" s="14" t="s">
        <v>68</v>
      </c>
      <c r="B5" s="18"/>
      <c r="C5" s="18"/>
      <c r="D5" s="18"/>
      <c r="E5" s="18"/>
      <c r="F5" s="18"/>
      <c r="G5" s="18"/>
      <c r="H5" s="23" t="s">
        <v>57</v>
      </c>
      <c r="I5" s="23" t="s">
        <v>69</v>
      </c>
      <c r="J5" s="23" t="s">
        <v>70</v>
      </c>
      <c r="K5" s="23" t="s">
        <v>71</v>
      </c>
      <c r="L5" s="23" t="s">
        <v>72</v>
      </c>
      <c r="M5" s="23" t="s">
        <v>6</v>
      </c>
      <c r="N5" s="23" t="s">
        <v>73</v>
      </c>
      <c r="O5" s="23" t="s">
        <v>74</v>
      </c>
      <c r="P5" s="23" t="s">
        <v>75</v>
      </c>
      <c r="Q5" s="23" t="s">
        <v>76</v>
      </c>
      <c r="R5" s="23" t="s">
        <v>77</v>
      </c>
      <c r="S5" s="23" t="s">
        <v>78</v>
      </c>
      <c r="T5" s="23" t="s">
        <v>79</v>
      </c>
      <c r="U5" s="23" t="s">
        <v>0</v>
      </c>
      <c r="V5" s="23" t="s">
        <v>80</v>
      </c>
      <c r="W5" s="23" t="s">
        <v>81</v>
      </c>
      <c r="X5" s="23" t="s">
        <v>82</v>
      </c>
      <c r="Y5" s="23" t="s">
        <v>83</v>
      </c>
      <c r="Z5" s="23" t="s">
        <v>84</v>
      </c>
      <c r="AA5" s="23" t="s">
        <v>85</v>
      </c>
      <c r="AB5" s="23" t="s">
        <v>86</v>
      </c>
      <c r="AC5" s="23" t="s">
        <v>87</v>
      </c>
      <c r="AD5" s="23" t="s">
        <v>89</v>
      </c>
      <c r="AE5" s="23" t="s">
        <v>90</v>
      </c>
      <c r="AF5" s="23" t="s">
        <v>91</v>
      </c>
      <c r="AG5" s="23" t="s">
        <v>92</v>
      </c>
      <c r="AH5" s="23" t="s">
        <v>93</v>
      </c>
      <c r="AI5" s="23" t="s">
        <v>44</v>
      </c>
      <c r="AJ5" s="23" t="s">
        <v>83</v>
      </c>
      <c r="AK5" s="23" t="s">
        <v>84</v>
      </c>
      <c r="AL5" s="23" t="s">
        <v>85</v>
      </c>
      <c r="AM5" s="23" t="s">
        <v>86</v>
      </c>
      <c r="AN5" s="23" t="s">
        <v>87</v>
      </c>
      <c r="AO5" s="23" t="s">
        <v>89</v>
      </c>
      <c r="AP5" s="23" t="s">
        <v>90</v>
      </c>
      <c r="AQ5" s="23" t="s">
        <v>91</v>
      </c>
      <c r="AR5" s="23" t="s">
        <v>92</v>
      </c>
      <c r="AS5" s="23" t="s">
        <v>93</v>
      </c>
      <c r="AT5" s="23" t="s">
        <v>88</v>
      </c>
      <c r="AU5" s="23" t="s">
        <v>83</v>
      </c>
      <c r="AV5" s="23" t="s">
        <v>84</v>
      </c>
      <c r="AW5" s="23" t="s">
        <v>85</v>
      </c>
      <c r="AX5" s="23" t="s">
        <v>86</v>
      </c>
      <c r="AY5" s="23" t="s">
        <v>87</v>
      </c>
      <c r="AZ5" s="23" t="s">
        <v>89</v>
      </c>
      <c r="BA5" s="23" t="s">
        <v>90</v>
      </c>
      <c r="BB5" s="23" t="s">
        <v>91</v>
      </c>
      <c r="BC5" s="23" t="s">
        <v>92</v>
      </c>
      <c r="BD5" s="23" t="s">
        <v>93</v>
      </c>
      <c r="BE5" s="23" t="s">
        <v>88</v>
      </c>
      <c r="BF5" s="23" t="s">
        <v>83</v>
      </c>
      <c r="BG5" s="23" t="s">
        <v>84</v>
      </c>
      <c r="BH5" s="23" t="s">
        <v>85</v>
      </c>
      <c r="BI5" s="23" t="s">
        <v>86</v>
      </c>
      <c r="BJ5" s="23" t="s">
        <v>87</v>
      </c>
      <c r="BK5" s="23" t="s">
        <v>89</v>
      </c>
      <c r="BL5" s="23" t="s">
        <v>90</v>
      </c>
      <c r="BM5" s="23" t="s">
        <v>91</v>
      </c>
      <c r="BN5" s="23" t="s">
        <v>92</v>
      </c>
      <c r="BO5" s="23" t="s">
        <v>93</v>
      </c>
      <c r="BP5" s="23" t="s">
        <v>88</v>
      </c>
      <c r="BQ5" s="23" t="s">
        <v>83</v>
      </c>
      <c r="BR5" s="23" t="s">
        <v>84</v>
      </c>
      <c r="BS5" s="23" t="s">
        <v>85</v>
      </c>
      <c r="BT5" s="23" t="s">
        <v>86</v>
      </c>
      <c r="BU5" s="23" t="s">
        <v>87</v>
      </c>
      <c r="BV5" s="23" t="s">
        <v>89</v>
      </c>
      <c r="BW5" s="23" t="s">
        <v>90</v>
      </c>
      <c r="BX5" s="23" t="s">
        <v>91</v>
      </c>
      <c r="BY5" s="23" t="s">
        <v>92</v>
      </c>
      <c r="BZ5" s="23" t="s">
        <v>93</v>
      </c>
      <c r="CA5" s="23" t="s">
        <v>88</v>
      </c>
      <c r="CB5" s="23" t="s">
        <v>83</v>
      </c>
      <c r="CC5" s="23" t="s">
        <v>84</v>
      </c>
      <c r="CD5" s="23" t="s">
        <v>85</v>
      </c>
      <c r="CE5" s="23" t="s">
        <v>86</v>
      </c>
      <c r="CF5" s="23" t="s">
        <v>87</v>
      </c>
      <c r="CG5" s="23" t="s">
        <v>89</v>
      </c>
      <c r="CH5" s="23" t="s">
        <v>90</v>
      </c>
      <c r="CI5" s="23" t="s">
        <v>91</v>
      </c>
      <c r="CJ5" s="23" t="s">
        <v>92</v>
      </c>
      <c r="CK5" s="23" t="s">
        <v>93</v>
      </c>
      <c r="CL5" s="23" t="s">
        <v>88</v>
      </c>
      <c r="CM5" s="23" t="s">
        <v>83</v>
      </c>
      <c r="CN5" s="23" t="s">
        <v>84</v>
      </c>
      <c r="CO5" s="23" t="s">
        <v>85</v>
      </c>
      <c r="CP5" s="23" t="s">
        <v>86</v>
      </c>
      <c r="CQ5" s="23" t="s">
        <v>87</v>
      </c>
      <c r="CR5" s="23" t="s">
        <v>89</v>
      </c>
      <c r="CS5" s="23" t="s">
        <v>90</v>
      </c>
      <c r="CT5" s="23" t="s">
        <v>91</v>
      </c>
      <c r="CU5" s="23" t="s">
        <v>92</v>
      </c>
      <c r="CV5" s="23" t="s">
        <v>93</v>
      </c>
      <c r="CW5" s="23" t="s">
        <v>88</v>
      </c>
      <c r="CX5" s="23" t="s">
        <v>83</v>
      </c>
      <c r="CY5" s="23" t="s">
        <v>84</v>
      </c>
      <c r="CZ5" s="23" t="s">
        <v>85</v>
      </c>
      <c r="DA5" s="23" t="s">
        <v>86</v>
      </c>
      <c r="DB5" s="23" t="s">
        <v>87</v>
      </c>
      <c r="DC5" s="23" t="s">
        <v>89</v>
      </c>
      <c r="DD5" s="23" t="s">
        <v>90</v>
      </c>
      <c r="DE5" s="23" t="s">
        <v>91</v>
      </c>
      <c r="DF5" s="23" t="s">
        <v>92</v>
      </c>
      <c r="DG5" s="23" t="s">
        <v>93</v>
      </c>
      <c r="DH5" s="23" t="s">
        <v>88</v>
      </c>
      <c r="DI5" s="23" t="s">
        <v>83</v>
      </c>
      <c r="DJ5" s="23" t="s">
        <v>84</v>
      </c>
      <c r="DK5" s="23" t="s">
        <v>85</v>
      </c>
      <c r="DL5" s="23" t="s">
        <v>86</v>
      </c>
      <c r="DM5" s="23" t="s">
        <v>87</v>
      </c>
      <c r="DN5" s="23" t="s">
        <v>89</v>
      </c>
      <c r="DO5" s="23" t="s">
        <v>90</v>
      </c>
      <c r="DP5" s="23" t="s">
        <v>91</v>
      </c>
      <c r="DQ5" s="23" t="s">
        <v>92</v>
      </c>
      <c r="DR5" s="23" t="s">
        <v>93</v>
      </c>
      <c r="DS5" s="23" t="s">
        <v>88</v>
      </c>
      <c r="DT5" s="23" t="s">
        <v>83</v>
      </c>
      <c r="DU5" s="23" t="s">
        <v>84</v>
      </c>
      <c r="DV5" s="23" t="s">
        <v>85</v>
      </c>
      <c r="DW5" s="23" t="s">
        <v>86</v>
      </c>
      <c r="DX5" s="23" t="s">
        <v>87</v>
      </c>
      <c r="DY5" s="23" t="s">
        <v>89</v>
      </c>
      <c r="DZ5" s="23" t="s">
        <v>90</v>
      </c>
      <c r="EA5" s="23" t="s">
        <v>91</v>
      </c>
      <c r="EB5" s="23" t="s">
        <v>92</v>
      </c>
      <c r="EC5" s="23" t="s">
        <v>93</v>
      </c>
      <c r="ED5" s="23" t="s">
        <v>88</v>
      </c>
      <c r="EE5" s="23" t="s">
        <v>83</v>
      </c>
      <c r="EF5" s="23" t="s">
        <v>84</v>
      </c>
      <c r="EG5" s="23" t="s">
        <v>85</v>
      </c>
      <c r="EH5" s="23" t="s">
        <v>86</v>
      </c>
      <c r="EI5" s="23" t="s">
        <v>87</v>
      </c>
      <c r="EJ5" s="23" t="s">
        <v>89</v>
      </c>
      <c r="EK5" s="23" t="s">
        <v>90</v>
      </c>
      <c r="EL5" s="23" t="s">
        <v>91</v>
      </c>
      <c r="EM5" s="23" t="s">
        <v>92</v>
      </c>
      <c r="EN5" s="23" t="s">
        <v>93</v>
      </c>
      <c r="EO5" s="23" t="s">
        <v>88</v>
      </c>
    </row>
    <row r="6" spans="1:148" s="13" customFormat="1" x14ac:dyDescent="0.15">
      <c r="A6" s="14" t="s">
        <v>94</v>
      </c>
      <c r="B6" s="19">
        <f t="shared" ref="B6:X6" si="1">B7</f>
        <v>2021</v>
      </c>
      <c r="C6" s="19">
        <f t="shared" si="1"/>
        <v>173860</v>
      </c>
      <c r="D6" s="19">
        <f t="shared" si="1"/>
        <v>46</v>
      </c>
      <c r="E6" s="19">
        <f t="shared" si="1"/>
        <v>17</v>
      </c>
      <c r="F6" s="19">
        <f t="shared" si="1"/>
        <v>5</v>
      </c>
      <c r="G6" s="19">
        <f t="shared" si="1"/>
        <v>0</v>
      </c>
      <c r="H6" s="19" t="str">
        <f t="shared" si="1"/>
        <v>石川県　宝達志水町</v>
      </c>
      <c r="I6" s="19" t="str">
        <f t="shared" si="1"/>
        <v>法適用</v>
      </c>
      <c r="J6" s="19" t="str">
        <f t="shared" si="1"/>
        <v>下水道事業</v>
      </c>
      <c r="K6" s="19" t="str">
        <f t="shared" si="1"/>
        <v>農業集落排水</v>
      </c>
      <c r="L6" s="19" t="str">
        <f t="shared" si="1"/>
        <v>F1</v>
      </c>
      <c r="M6" s="19" t="str">
        <f t="shared" si="1"/>
        <v>非設置</v>
      </c>
      <c r="N6" s="24" t="str">
        <f t="shared" si="1"/>
        <v>-</v>
      </c>
      <c r="O6" s="24">
        <f t="shared" si="1"/>
        <v>57.04</v>
      </c>
      <c r="P6" s="24">
        <f t="shared" si="1"/>
        <v>20.91</v>
      </c>
      <c r="Q6" s="24">
        <f t="shared" si="1"/>
        <v>88.84</v>
      </c>
      <c r="R6" s="24">
        <f t="shared" si="1"/>
        <v>4510</v>
      </c>
      <c r="S6" s="24">
        <f t="shared" si="1"/>
        <v>12541</v>
      </c>
      <c r="T6" s="24">
        <f t="shared" si="1"/>
        <v>111.51</v>
      </c>
      <c r="U6" s="24">
        <f t="shared" si="1"/>
        <v>112.47</v>
      </c>
      <c r="V6" s="24">
        <f t="shared" si="1"/>
        <v>2591</v>
      </c>
      <c r="W6" s="24">
        <f t="shared" si="1"/>
        <v>1.6800000000000002</v>
      </c>
      <c r="X6" s="24">
        <f t="shared" si="1"/>
        <v>1542.26</v>
      </c>
      <c r="Y6" s="28">
        <f t="shared" ref="Y6:AH6" si="2">IF(Y7="",NA(),Y7)</f>
        <v>107.75</v>
      </c>
      <c r="Z6" s="28">
        <f t="shared" si="2"/>
        <v>114.81</v>
      </c>
      <c r="AA6" s="28">
        <f t="shared" si="2"/>
        <v>127.55</v>
      </c>
      <c r="AB6" s="28">
        <f t="shared" si="2"/>
        <v>106.79</v>
      </c>
      <c r="AC6" s="28">
        <f t="shared" si="2"/>
        <v>108.04</v>
      </c>
      <c r="AD6" s="28">
        <f t="shared" si="2"/>
        <v>100.99</v>
      </c>
      <c r="AE6" s="28">
        <f t="shared" si="2"/>
        <v>101.27</v>
      </c>
      <c r="AF6" s="28">
        <f t="shared" si="2"/>
        <v>101.91</v>
      </c>
      <c r="AG6" s="28">
        <f t="shared" si="2"/>
        <v>103.09</v>
      </c>
      <c r="AH6" s="28">
        <f t="shared" si="2"/>
        <v>102.11</v>
      </c>
      <c r="AI6" s="24" t="str">
        <f>IF(AI7="","",IF(AI7="-","【-】","【"&amp;SUBSTITUTE(TEXT(AI7,"#,##0.00"),"-","△")&amp;"】"))</f>
        <v>【104.16】</v>
      </c>
      <c r="AJ6" s="24">
        <f t="shared" ref="AJ6:AS6" si="3">IF(AJ7="",NA(),AJ7)</f>
        <v>0</v>
      </c>
      <c r="AK6" s="24">
        <f t="shared" si="3"/>
        <v>0</v>
      </c>
      <c r="AL6" s="24">
        <f t="shared" si="3"/>
        <v>0</v>
      </c>
      <c r="AM6" s="24">
        <f t="shared" si="3"/>
        <v>0</v>
      </c>
      <c r="AN6" s="24">
        <f t="shared" si="3"/>
        <v>0</v>
      </c>
      <c r="AO6" s="28">
        <f t="shared" si="3"/>
        <v>149.02000000000001</v>
      </c>
      <c r="AP6" s="28">
        <f t="shared" si="3"/>
        <v>137.09</v>
      </c>
      <c r="AQ6" s="28">
        <f t="shared" si="3"/>
        <v>127.98</v>
      </c>
      <c r="AR6" s="28">
        <f t="shared" si="3"/>
        <v>101.24</v>
      </c>
      <c r="AS6" s="28">
        <f t="shared" si="3"/>
        <v>124.9</v>
      </c>
      <c r="AT6" s="24" t="str">
        <f>IF(AT7="","",IF(AT7="-","【-】","【"&amp;SUBSTITUTE(TEXT(AT7,"#,##0.00"),"-","△")&amp;"】"))</f>
        <v>【128.23】</v>
      </c>
      <c r="AU6" s="28">
        <f t="shared" ref="AU6:BD6" si="4">IF(AU7="",NA(),AU7)</f>
        <v>8.81</v>
      </c>
      <c r="AV6" s="28">
        <f t="shared" si="4"/>
        <v>21.59</v>
      </c>
      <c r="AW6" s="28">
        <f t="shared" si="4"/>
        <v>22.65</v>
      </c>
      <c r="AX6" s="28">
        <f t="shared" si="4"/>
        <v>43.38</v>
      </c>
      <c r="AY6" s="28">
        <f t="shared" si="4"/>
        <v>49.37</v>
      </c>
      <c r="AZ6" s="28">
        <f t="shared" si="4"/>
        <v>38.119999999999997</v>
      </c>
      <c r="BA6" s="28">
        <f t="shared" si="4"/>
        <v>43.5</v>
      </c>
      <c r="BB6" s="28">
        <f t="shared" si="4"/>
        <v>44.14</v>
      </c>
      <c r="BC6" s="28">
        <f t="shared" si="4"/>
        <v>37.24</v>
      </c>
      <c r="BD6" s="28">
        <f t="shared" si="4"/>
        <v>33.58</v>
      </c>
      <c r="BE6" s="24" t="str">
        <f>IF(BE7="","",IF(BE7="-","【-】","【"&amp;SUBSTITUTE(TEXT(BE7,"#,##0.00"),"-","△")&amp;"】"))</f>
        <v>【34.77】</v>
      </c>
      <c r="BF6" s="28">
        <f t="shared" ref="BF6:BO6" si="5">IF(BF7="",NA(),BF7)</f>
        <v>1234.02</v>
      </c>
      <c r="BG6" s="28">
        <f t="shared" si="5"/>
        <v>1656.43</v>
      </c>
      <c r="BH6" s="28">
        <f t="shared" si="5"/>
        <v>1371.24</v>
      </c>
      <c r="BI6" s="28">
        <f t="shared" si="5"/>
        <v>1282.51</v>
      </c>
      <c r="BJ6" s="28">
        <f t="shared" si="5"/>
        <v>1255.3699999999999</v>
      </c>
      <c r="BK6" s="28">
        <f t="shared" si="5"/>
        <v>684.74</v>
      </c>
      <c r="BL6" s="28">
        <f t="shared" si="5"/>
        <v>654.91999999999996</v>
      </c>
      <c r="BM6" s="28">
        <f t="shared" si="5"/>
        <v>654.71</v>
      </c>
      <c r="BN6" s="28">
        <f t="shared" si="5"/>
        <v>783.8</v>
      </c>
      <c r="BO6" s="28">
        <f t="shared" si="5"/>
        <v>778.81</v>
      </c>
      <c r="BP6" s="24" t="str">
        <f>IF(BP7="","",IF(BP7="-","【-】","【"&amp;SUBSTITUTE(TEXT(BP7,"#,##0.00"),"-","△")&amp;"】"))</f>
        <v>【786.37】</v>
      </c>
      <c r="BQ6" s="28">
        <f t="shared" ref="BQ6:BZ6" si="6">IF(BQ7="",NA(),BQ7)</f>
        <v>111.5</v>
      </c>
      <c r="BR6" s="28">
        <f t="shared" si="6"/>
        <v>97.95</v>
      </c>
      <c r="BS6" s="28">
        <f t="shared" si="6"/>
        <v>99.82</v>
      </c>
      <c r="BT6" s="28">
        <f t="shared" si="6"/>
        <v>99.8</v>
      </c>
      <c r="BU6" s="28">
        <f t="shared" si="6"/>
        <v>99.77</v>
      </c>
      <c r="BV6" s="28">
        <f t="shared" si="6"/>
        <v>65.33</v>
      </c>
      <c r="BW6" s="28">
        <f t="shared" si="6"/>
        <v>65.39</v>
      </c>
      <c r="BX6" s="28">
        <f t="shared" si="6"/>
        <v>65.37</v>
      </c>
      <c r="BY6" s="28">
        <f t="shared" si="6"/>
        <v>68.11</v>
      </c>
      <c r="BZ6" s="28">
        <f t="shared" si="6"/>
        <v>67.23</v>
      </c>
      <c r="CA6" s="24" t="str">
        <f>IF(CA7="","",IF(CA7="-","【-】","【"&amp;SUBSTITUTE(TEXT(CA7,"#,##0.00"),"-","△")&amp;"】"))</f>
        <v>【60.65】</v>
      </c>
      <c r="CB6" s="28">
        <f t="shared" ref="CB6:CK6" si="7">IF(CB7="",NA(),CB7)</f>
        <v>215.5</v>
      </c>
      <c r="CC6" s="28">
        <f t="shared" si="7"/>
        <v>224.25</v>
      </c>
      <c r="CD6" s="28">
        <f t="shared" si="7"/>
        <v>220.04</v>
      </c>
      <c r="CE6" s="28">
        <f t="shared" si="7"/>
        <v>221.13</v>
      </c>
      <c r="CF6" s="28">
        <f t="shared" si="7"/>
        <v>221.79</v>
      </c>
      <c r="CG6" s="28">
        <f t="shared" si="7"/>
        <v>227.43</v>
      </c>
      <c r="CH6" s="28">
        <f t="shared" si="7"/>
        <v>230.88</v>
      </c>
      <c r="CI6" s="28">
        <f t="shared" si="7"/>
        <v>228.99</v>
      </c>
      <c r="CJ6" s="28">
        <f t="shared" si="7"/>
        <v>222.41</v>
      </c>
      <c r="CK6" s="28">
        <f t="shared" si="7"/>
        <v>228.21</v>
      </c>
      <c r="CL6" s="24" t="str">
        <f>IF(CL7="","",IF(CL7="-","【-】","【"&amp;SUBSTITUTE(TEXT(CL7,"#,##0.00"),"-","△")&amp;"】"))</f>
        <v>【256.97】</v>
      </c>
      <c r="CM6" s="28">
        <f t="shared" ref="CM6:CV6" si="8">IF(CM7="",NA(),CM7)</f>
        <v>52.77</v>
      </c>
      <c r="CN6" s="28">
        <f t="shared" si="8"/>
        <v>51.6</v>
      </c>
      <c r="CO6" s="28">
        <f t="shared" si="8"/>
        <v>50.66</v>
      </c>
      <c r="CP6" s="28">
        <f t="shared" si="8"/>
        <v>52.15</v>
      </c>
      <c r="CQ6" s="28">
        <f t="shared" si="8"/>
        <v>51.99</v>
      </c>
      <c r="CR6" s="28">
        <f t="shared" si="8"/>
        <v>56.01</v>
      </c>
      <c r="CS6" s="28">
        <f t="shared" si="8"/>
        <v>56.72</v>
      </c>
      <c r="CT6" s="28">
        <f t="shared" si="8"/>
        <v>54.06</v>
      </c>
      <c r="CU6" s="28">
        <f t="shared" si="8"/>
        <v>55.26</v>
      </c>
      <c r="CV6" s="28">
        <f t="shared" si="8"/>
        <v>54.54</v>
      </c>
      <c r="CW6" s="24" t="str">
        <f>IF(CW7="","",IF(CW7="-","【-】","【"&amp;SUBSTITUTE(TEXT(CW7,"#,##0.00"),"-","△")&amp;"】"))</f>
        <v>【61.14】</v>
      </c>
      <c r="CX6" s="28">
        <f t="shared" ref="CX6:DG6" si="9">IF(CX7="",NA(),CX7)</f>
        <v>91.56</v>
      </c>
      <c r="CY6" s="28">
        <f t="shared" si="9"/>
        <v>91.77</v>
      </c>
      <c r="CZ6" s="28">
        <f t="shared" si="9"/>
        <v>92.03</v>
      </c>
      <c r="DA6" s="28">
        <f t="shared" si="9"/>
        <v>92.67</v>
      </c>
      <c r="DB6" s="28">
        <f t="shared" si="9"/>
        <v>92.94</v>
      </c>
      <c r="DC6" s="28">
        <f t="shared" si="9"/>
        <v>89.77</v>
      </c>
      <c r="DD6" s="28">
        <f t="shared" si="9"/>
        <v>90.04</v>
      </c>
      <c r="DE6" s="28">
        <f t="shared" si="9"/>
        <v>90.11</v>
      </c>
      <c r="DF6" s="28">
        <f t="shared" si="9"/>
        <v>90.52</v>
      </c>
      <c r="DG6" s="28">
        <f t="shared" si="9"/>
        <v>90.3</v>
      </c>
      <c r="DH6" s="24" t="str">
        <f>IF(DH7="","",IF(DH7="-","【-】","【"&amp;SUBSTITUTE(TEXT(DH7,"#,##0.00"),"-","△")&amp;"】"))</f>
        <v>【86.91】</v>
      </c>
      <c r="DI6" s="28">
        <f t="shared" ref="DI6:DR6" si="10">IF(DI7="",NA(),DI7)</f>
        <v>42.48</v>
      </c>
      <c r="DJ6" s="28">
        <f t="shared" si="10"/>
        <v>44.67</v>
      </c>
      <c r="DK6" s="28">
        <f t="shared" si="10"/>
        <v>46.65</v>
      </c>
      <c r="DL6" s="28">
        <f t="shared" si="10"/>
        <v>48.19</v>
      </c>
      <c r="DM6" s="28">
        <f t="shared" si="10"/>
        <v>49.69</v>
      </c>
      <c r="DN6" s="28">
        <f t="shared" si="10"/>
        <v>22.69</v>
      </c>
      <c r="DO6" s="28">
        <f t="shared" si="10"/>
        <v>24.32</v>
      </c>
      <c r="DP6" s="28">
        <f t="shared" si="10"/>
        <v>28.19</v>
      </c>
      <c r="DQ6" s="28">
        <f t="shared" si="10"/>
        <v>24.8</v>
      </c>
      <c r="DR6" s="28">
        <f t="shared" si="10"/>
        <v>28.12</v>
      </c>
      <c r="DS6" s="24" t="str">
        <f>IF(DS7="","",IF(DS7="-","【-】","【"&amp;SUBSTITUTE(TEXT(DS7,"#,##0.00"),"-","△")&amp;"】"))</f>
        <v>【24.95】</v>
      </c>
      <c r="DT6" s="24">
        <f t="shared" ref="DT6:EC6" si="11">IF(DT7="",NA(),DT7)</f>
        <v>0</v>
      </c>
      <c r="DU6" s="24">
        <f t="shared" si="11"/>
        <v>0</v>
      </c>
      <c r="DV6" s="24">
        <f t="shared" si="11"/>
        <v>0</v>
      </c>
      <c r="DW6" s="24">
        <f t="shared" si="11"/>
        <v>0</v>
      </c>
      <c r="DX6" s="24">
        <f t="shared" si="11"/>
        <v>0</v>
      </c>
      <c r="DY6" s="24">
        <f t="shared" si="11"/>
        <v>0</v>
      </c>
      <c r="DZ6" s="24">
        <f t="shared" si="11"/>
        <v>0</v>
      </c>
      <c r="EA6" s="24">
        <f t="shared" si="11"/>
        <v>0</v>
      </c>
      <c r="EB6" s="24">
        <f t="shared" si="11"/>
        <v>0</v>
      </c>
      <c r="EC6" s="24">
        <f t="shared" si="11"/>
        <v>0</v>
      </c>
      <c r="ED6" s="24" t="str">
        <f>IF(ED7="","",IF(ED7="-","【-】","【"&amp;SUBSTITUTE(TEXT(ED7,"#,##0.00"),"-","△")&amp;"】"))</f>
        <v>【0.00】</v>
      </c>
      <c r="EE6" s="24">
        <f t="shared" ref="EE6:EN6" si="12">IF(EE7="",NA(),EE7)</f>
        <v>0</v>
      </c>
      <c r="EF6" s="24">
        <f t="shared" si="12"/>
        <v>0</v>
      </c>
      <c r="EG6" s="24">
        <f t="shared" si="12"/>
        <v>0</v>
      </c>
      <c r="EH6" s="24">
        <f t="shared" si="12"/>
        <v>0</v>
      </c>
      <c r="EI6" s="24">
        <f t="shared" si="12"/>
        <v>0</v>
      </c>
      <c r="EJ6" s="28">
        <f t="shared" si="12"/>
        <v>0.44</v>
      </c>
      <c r="EK6" s="28">
        <f t="shared" si="12"/>
        <v>0.04</v>
      </c>
      <c r="EL6" s="28">
        <f t="shared" si="12"/>
        <v>0.02</v>
      </c>
      <c r="EM6" s="28">
        <f t="shared" si="12"/>
        <v>0.02</v>
      </c>
      <c r="EN6" s="28">
        <f t="shared" si="12"/>
        <v>0.01</v>
      </c>
      <c r="EO6" s="24" t="str">
        <f>IF(EO7="","",IF(EO7="-","【-】","【"&amp;SUBSTITUTE(TEXT(EO7,"#,##0.00"),"-","△")&amp;"】"))</f>
        <v>【0.03】</v>
      </c>
    </row>
    <row r="7" spans="1:148" s="13" customFormat="1" x14ac:dyDescent="0.15">
      <c r="A7" s="14"/>
      <c r="B7" s="20">
        <v>2021</v>
      </c>
      <c r="C7" s="20">
        <v>173860</v>
      </c>
      <c r="D7" s="20">
        <v>46</v>
      </c>
      <c r="E7" s="20">
        <v>17</v>
      </c>
      <c r="F7" s="20">
        <v>5</v>
      </c>
      <c r="G7" s="20">
        <v>0</v>
      </c>
      <c r="H7" s="20" t="s">
        <v>95</v>
      </c>
      <c r="I7" s="20" t="s">
        <v>96</v>
      </c>
      <c r="J7" s="20" t="s">
        <v>97</v>
      </c>
      <c r="K7" s="20" t="s">
        <v>98</v>
      </c>
      <c r="L7" s="20" t="s">
        <v>99</v>
      </c>
      <c r="M7" s="20" t="s">
        <v>100</v>
      </c>
      <c r="N7" s="25" t="s">
        <v>101</v>
      </c>
      <c r="O7" s="25">
        <v>57.04</v>
      </c>
      <c r="P7" s="25">
        <v>20.91</v>
      </c>
      <c r="Q7" s="25">
        <v>88.84</v>
      </c>
      <c r="R7" s="25">
        <v>4510</v>
      </c>
      <c r="S7" s="25">
        <v>12541</v>
      </c>
      <c r="T7" s="25">
        <v>111.51</v>
      </c>
      <c r="U7" s="25">
        <v>112.47</v>
      </c>
      <c r="V7" s="25">
        <v>2591</v>
      </c>
      <c r="W7" s="25">
        <v>1.6800000000000002</v>
      </c>
      <c r="X7" s="25">
        <v>1542.26</v>
      </c>
      <c r="Y7" s="25">
        <v>107.75</v>
      </c>
      <c r="Z7" s="25">
        <v>114.81</v>
      </c>
      <c r="AA7" s="25">
        <v>127.55</v>
      </c>
      <c r="AB7" s="25">
        <v>106.79</v>
      </c>
      <c r="AC7" s="25">
        <v>108.04</v>
      </c>
      <c r="AD7" s="25">
        <v>100.99</v>
      </c>
      <c r="AE7" s="25">
        <v>101.27</v>
      </c>
      <c r="AF7" s="25">
        <v>101.91</v>
      </c>
      <c r="AG7" s="25">
        <v>103.09</v>
      </c>
      <c r="AH7" s="25">
        <v>102.11</v>
      </c>
      <c r="AI7" s="25">
        <v>104.16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149.02000000000001</v>
      </c>
      <c r="AP7" s="25">
        <v>137.09</v>
      </c>
      <c r="AQ7" s="25">
        <v>127.98</v>
      </c>
      <c r="AR7" s="25">
        <v>101.24</v>
      </c>
      <c r="AS7" s="25">
        <v>124.9</v>
      </c>
      <c r="AT7" s="25">
        <v>128.22999999999999</v>
      </c>
      <c r="AU7" s="25">
        <v>8.81</v>
      </c>
      <c r="AV7" s="25">
        <v>21.59</v>
      </c>
      <c r="AW7" s="25">
        <v>22.65</v>
      </c>
      <c r="AX7" s="25">
        <v>43.38</v>
      </c>
      <c r="AY7" s="25">
        <v>49.37</v>
      </c>
      <c r="AZ7" s="25">
        <v>38.119999999999997</v>
      </c>
      <c r="BA7" s="25">
        <v>43.5</v>
      </c>
      <c r="BB7" s="25">
        <v>44.14</v>
      </c>
      <c r="BC7" s="25">
        <v>37.24</v>
      </c>
      <c r="BD7" s="25">
        <v>33.58</v>
      </c>
      <c r="BE7" s="25">
        <v>34.770000000000003</v>
      </c>
      <c r="BF7" s="25">
        <v>1234.02</v>
      </c>
      <c r="BG7" s="25">
        <v>1656.43</v>
      </c>
      <c r="BH7" s="25">
        <v>1371.24</v>
      </c>
      <c r="BI7" s="25">
        <v>1282.51</v>
      </c>
      <c r="BJ7" s="25">
        <v>1255.3699999999999</v>
      </c>
      <c r="BK7" s="25">
        <v>684.74</v>
      </c>
      <c r="BL7" s="25">
        <v>654.91999999999996</v>
      </c>
      <c r="BM7" s="25">
        <v>654.71</v>
      </c>
      <c r="BN7" s="25">
        <v>783.8</v>
      </c>
      <c r="BO7" s="25">
        <v>778.81</v>
      </c>
      <c r="BP7" s="25">
        <v>786.37</v>
      </c>
      <c r="BQ7" s="25">
        <v>111.5</v>
      </c>
      <c r="BR7" s="25">
        <v>97.95</v>
      </c>
      <c r="BS7" s="25">
        <v>99.82</v>
      </c>
      <c r="BT7" s="25">
        <v>99.8</v>
      </c>
      <c r="BU7" s="25">
        <v>99.77</v>
      </c>
      <c r="BV7" s="25">
        <v>65.33</v>
      </c>
      <c r="BW7" s="25">
        <v>65.39</v>
      </c>
      <c r="BX7" s="25">
        <v>65.37</v>
      </c>
      <c r="BY7" s="25">
        <v>68.11</v>
      </c>
      <c r="BZ7" s="25">
        <v>67.23</v>
      </c>
      <c r="CA7" s="25">
        <v>60.65</v>
      </c>
      <c r="CB7" s="25">
        <v>215.5</v>
      </c>
      <c r="CC7" s="25">
        <v>224.25</v>
      </c>
      <c r="CD7" s="25">
        <v>220.04</v>
      </c>
      <c r="CE7" s="25">
        <v>221.13</v>
      </c>
      <c r="CF7" s="25">
        <v>221.79</v>
      </c>
      <c r="CG7" s="25">
        <v>227.43</v>
      </c>
      <c r="CH7" s="25">
        <v>230.88</v>
      </c>
      <c r="CI7" s="25">
        <v>228.99</v>
      </c>
      <c r="CJ7" s="25">
        <v>222.41</v>
      </c>
      <c r="CK7" s="25">
        <v>228.21</v>
      </c>
      <c r="CL7" s="25">
        <v>256.97000000000003</v>
      </c>
      <c r="CM7" s="25">
        <v>52.77</v>
      </c>
      <c r="CN7" s="25">
        <v>51.6</v>
      </c>
      <c r="CO7" s="25">
        <v>50.66</v>
      </c>
      <c r="CP7" s="25">
        <v>52.15</v>
      </c>
      <c r="CQ7" s="25">
        <v>51.99</v>
      </c>
      <c r="CR7" s="25">
        <v>56.01</v>
      </c>
      <c r="CS7" s="25">
        <v>56.72</v>
      </c>
      <c r="CT7" s="25">
        <v>54.06</v>
      </c>
      <c r="CU7" s="25">
        <v>55.26</v>
      </c>
      <c r="CV7" s="25">
        <v>54.54</v>
      </c>
      <c r="CW7" s="25">
        <v>61.14</v>
      </c>
      <c r="CX7" s="25">
        <v>91.56</v>
      </c>
      <c r="CY7" s="25">
        <v>91.77</v>
      </c>
      <c r="CZ7" s="25">
        <v>92.03</v>
      </c>
      <c r="DA7" s="25">
        <v>92.67</v>
      </c>
      <c r="DB7" s="25">
        <v>92.94</v>
      </c>
      <c r="DC7" s="25">
        <v>89.77</v>
      </c>
      <c r="DD7" s="25">
        <v>90.04</v>
      </c>
      <c r="DE7" s="25">
        <v>90.11</v>
      </c>
      <c r="DF7" s="25">
        <v>90.52</v>
      </c>
      <c r="DG7" s="25">
        <v>90.3</v>
      </c>
      <c r="DH7" s="25">
        <v>86.91</v>
      </c>
      <c r="DI7" s="25">
        <v>42.48</v>
      </c>
      <c r="DJ7" s="25">
        <v>44.67</v>
      </c>
      <c r="DK7" s="25">
        <v>46.65</v>
      </c>
      <c r="DL7" s="25">
        <v>48.19</v>
      </c>
      <c r="DM7" s="25">
        <v>49.69</v>
      </c>
      <c r="DN7" s="25">
        <v>22.69</v>
      </c>
      <c r="DO7" s="25">
        <v>24.32</v>
      </c>
      <c r="DP7" s="25">
        <v>28.19</v>
      </c>
      <c r="DQ7" s="25">
        <v>24.8</v>
      </c>
      <c r="DR7" s="25">
        <v>28.12</v>
      </c>
      <c r="DS7" s="25">
        <v>24.95</v>
      </c>
      <c r="DT7" s="25">
        <v>0</v>
      </c>
      <c r="DU7" s="25">
        <v>0</v>
      </c>
      <c r="DV7" s="25">
        <v>0</v>
      </c>
      <c r="DW7" s="25">
        <v>0</v>
      </c>
      <c r="DX7" s="25">
        <v>0</v>
      </c>
      <c r="DY7" s="25">
        <v>0</v>
      </c>
      <c r="DZ7" s="25">
        <v>0</v>
      </c>
      <c r="EA7" s="25">
        <v>0</v>
      </c>
      <c r="EB7" s="25">
        <v>0</v>
      </c>
      <c r="EC7" s="25">
        <v>0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</v>
      </c>
      <c r="EJ7" s="25">
        <v>0.44</v>
      </c>
      <c r="EK7" s="25">
        <v>0.04</v>
      </c>
      <c r="EL7" s="25">
        <v>0.02</v>
      </c>
      <c r="EM7" s="25">
        <v>0.02</v>
      </c>
      <c r="EN7" s="25">
        <v>0.01</v>
      </c>
      <c r="EO7" s="25">
        <v>0.03</v>
      </c>
    </row>
    <row r="8" spans="1:148" x14ac:dyDescent="0.15"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</row>
    <row r="9" spans="1:148" x14ac:dyDescent="0.15">
      <c r="A9" s="15"/>
      <c r="B9" s="15" t="s">
        <v>102</v>
      </c>
      <c r="C9" s="15" t="s">
        <v>103</v>
      </c>
      <c r="D9" s="15" t="s">
        <v>104</v>
      </c>
      <c r="E9" s="15" t="s">
        <v>105</v>
      </c>
      <c r="F9" s="15" t="s">
        <v>106</v>
      </c>
      <c r="R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8" x14ac:dyDescent="0.15">
      <c r="A10" s="15" t="s">
        <v>32</v>
      </c>
      <c r="B10" s="21">
        <f>DATEVALUE($B7+12-B11&amp;"/1/"&amp;B12)</f>
        <v>47119</v>
      </c>
      <c r="C10" s="21">
        <f>DATEVALUE($B7+12-C11&amp;"/1/"&amp;C12)</f>
        <v>47484</v>
      </c>
      <c r="D10" s="22">
        <f>DATEVALUE($B7+12-D11&amp;"/1/"&amp;D12)</f>
        <v>47849</v>
      </c>
      <c r="E10" s="22">
        <f>DATEVALUE($B7+12-E11&amp;"/1/"&amp;E12)</f>
        <v>48215</v>
      </c>
      <c r="F10" s="22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 x14ac:dyDescent="0.15">
      <c r="B13" t="s">
        <v>109</v>
      </c>
      <c r="C13" t="s">
        <v>109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2023-01-12T23:44:16Z</dcterms:created>
  <dcterms:modified xsi:type="dcterms:W3CDTF">2023-02-24T02:49:13Z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2023-01-18T04:06:55Z</vt:filetime>
  </property>
</Properties>
</file>