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T2ZElPuAv1N/6RyjwE0E2mEuptfrp3y/pMZHz8fy70jeaycUUZlkjFDeULwdfF2p2ja4lLijwqLOFVoAw5LPEA==" workbookSaltValue="ywDLsbb/71mzvZ+oalkDCw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<sst xmlns="http://schemas.openxmlformats.org/spreadsheetml/2006/main" xmlns:r="http://schemas.openxmlformats.org/officeDocument/2006/relationships" count="115" uniqueCount="115">
  <si>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人口密度</t>
    <rPh sb="0" eb="2">
      <t>ジンコウ</t>
    </rPh>
    <rPh sb="2" eb="4">
      <t>ミツド</t>
    </rPh>
    <phoneticPr fontId="2"/>
  </si>
  <si>
    <t>⑦施設利用率(％)</t>
    <rPh sb="1" eb="3">
      <t>シセツ</t>
    </rPh>
    <rPh sb="3" eb="6">
      <t>リヨウリツ</t>
    </rPh>
    <phoneticPr fontId="2"/>
  </si>
  <si>
    <t>経営比較分析表（令和3年度決算）</t>
    <rPh sb="8" eb="10">
      <t>レイワ</t>
    </rPh>
    <rPh sb="11" eb="13">
      <t>ネンド</t>
    </rPh>
    <phoneticPr fontId="2"/>
  </si>
  <si>
    <t>事業CD</t>
    <rPh sb="0" eb="2">
      <t>ジギョウ</t>
    </rPh>
    <phoneticPr fontId="2"/>
  </si>
  <si>
    <t>業種CD</t>
    <rPh sb="0" eb="2">
      <t>ギョウシュ</t>
    </rPh>
    <phoneticPr fontId="2"/>
  </si>
  <si>
    <t>令和3年度全国平均</t>
    <rPh sb="0" eb="2">
      <t>レイワ</t>
    </rPh>
    <rPh sb="3" eb="5">
      <t>ネンド</t>
    </rPh>
    <phoneticPr fontId="2"/>
  </si>
  <si>
    <t>管理者の情報</t>
    <rPh sb="0" eb="3">
      <t>カンリシャ</t>
    </rPh>
    <rPh sb="4" eb="6">
      <t>ジョウホウ</t>
    </rPh>
    <phoneticPr fontId="2"/>
  </si>
  <si>
    <t>事業名</t>
  </si>
  <si>
    <t>業務名</t>
    <rPh sb="2" eb="3">
      <t>メイ</t>
    </rPh>
    <phoneticPr fontId="2"/>
  </si>
  <si>
    <t>1⑤</t>
  </si>
  <si>
    <t>全体総括</t>
    <rPh sb="0" eb="2">
      <t>ゼンタイ</t>
    </rPh>
    <rPh sb="2" eb="4">
      <t>ソウカツ</t>
    </rPh>
    <phoneticPr fontId="2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</si>
  <si>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</si>
  <si>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</si>
  <si>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</si>
  <si>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2"/>
  </si>
  <si>
    <t>⑤経費回収率(％)</t>
  </si>
  <si>
    <t>類似団体区分</t>
    <rPh sb="4" eb="6">
      <t>クブン</t>
    </rPh>
    <phoneticPr fontId="2"/>
  </si>
  <si>
    <t>人口（人）</t>
    <rPh sb="0" eb="2">
      <t>ジンコウ</t>
    </rPh>
    <rPh sb="3" eb="4">
      <t>ヒト</t>
    </rPh>
    <phoneticPr fontId="2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</si>
  <si>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</si>
  <si>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2"/>
  </si>
  <si>
    <t>大項目</t>
    <rPh sb="0" eb="3">
      <t>ダイコウモク</t>
    </rPh>
    <phoneticPr fontId="2"/>
  </si>
  <si>
    <t>当該団体値（当該値）</t>
    <rPh sb="2" eb="4">
      <t>ダンタイ</t>
    </rPh>
    <phoneticPr fontId="2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</si>
  <si>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</si>
  <si>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</si>
  <si>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</si>
  <si>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2"/>
  </si>
  <si>
    <t>普及率(％)</t>
  </si>
  <si>
    <t>有収率(％)</t>
    <rPh sb="0" eb="1">
      <t>ユウ</t>
    </rPh>
    <rPh sb="1" eb="3">
      <t>シュウリツ</t>
    </rPh>
    <phoneticPr fontId="2"/>
  </si>
  <si>
    <t>③流動比率(％)</t>
    <rPh sb="1" eb="3">
      <t>リュウドウ</t>
    </rPh>
    <rPh sb="3" eb="5">
      <t>ヒリツ</t>
    </rPh>
    <phoneticPr fontId="2"/>
  </si>
  <si>
    <t>1. 経営の健全性・効率性</t>
  </si>
  <si>
    <t>処理区域内人口(人)</t>
    <rPh sb="0" eb="2">
      <t>ショリ</t>
    </rPh>
    <rPh sb="2" eb="5">
      <t>クイキナイ</t>
    </rPh>
    <phoneticPr fontId="2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</si>
  <si>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2"/>
  </si>
  <si>
    <t>年度</t>
    <rPh sb="0" eb="2">
      <t>ネンド</t>
    </rPh>
    <phoneticPr fontId="2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</si>
  <si>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</si>
  <si>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2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</si>
  <si>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</si>
  <si>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</si>
  <si>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</si>
  <si>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</si>
  <si>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2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</si>
  <si>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</si>
  <si>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</si>
  <si>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</si>
  <si>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2"/>
  </si>
  <si>
    <t>全国平均</t>
    <rPh sb="0" eb="2">
      <t>ゼンコク</t>
    </rPh>
    <rPh sb="2" eb="4">
      <t>ヘイキン</t>
    </rPh>
    <phoneticPr fontId="2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</si>
  <si>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</si>
  <si>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</si>
  <si>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</si>
  <si>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</si>
  <si>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</si>
  <si>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</si>
  <si>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</si>
  <si>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</si>
  <si>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</si>
  <si>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</si>
  <si>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2"/>
  </si>
  <si>
    <t>項番</t>
    <rPh sb="0" eb="2">
      <t>コウバン</t>
    </rPh>
    <phoneticPr fontId="2"/>
  </si>
  <si>
    <t>都道府県名</t>
    <rPh sb="0" eb="4">
      <t>トドウフケン</t>
    </rPh>
    <rPh sb="4" eb="5">
      <t>メイ</t>
    </rPh>
    <phoneticPr fontId="2"/>
  </si>
  <si>
    <t>団体CD</t>
    <rPh sb="0" eb="2">
      <t>ダンタイ</t>
    </rPh>
    <phoneticPr fontId="2"/>
  </si>
  <si>
    <t>業務CD</t>
    <rPh sb="0" eb="2">
      <t>ギョウム</t>
    </rPh>
    <phoneticPr fontId="2"/>
  </si>
  <si>
    <t>基本情報</t>
    <rPh sb="0" eb="2">
      <t>キホン</t>
    </rPh>
    <rPh sb="2" eb="4">
      <t>ジョウホウ</t>
    </rPh>
    <phoneticPr fontId="2"/>
  </si>
  <si>
    <t>中項目</t>
    <rPh sb="0" eb="1">
      <t>チュウ</t>
    </rPh>
    <rPh sb="1" eb="3">
      <t>コウモク</t>
    </rPh>
    <phoneticPr fontId="2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</si>
  <si>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2"/>
  </si>
  <si>
    <t>④企業債残高対事業規模比率(％)</t>
  </si>
  <si>
    <t>⑧水洗化率(％)</t>
  </si>
  <si>
    <t>①経常収支比率については、100%を超えているが、一般会計からの繰入金で収入を補っているからであり、今後の人口減少等で下水道使用料の減少が見込まれることから、下水道使用料単価の見直しと経費削減が必要である。
②累積欠損金比率については、0%となっており今後も発生する見込みはないと考えている。
③流動比率については、類似団体と同程度であるが今後も効率的な経営を行う。
④企業債残高事業規模比率については、類似団体を上回っており、適正な企業債発行と使用料単価の見直しを検討する。
⑤経費回収率については、類似団体を上回っている状況であるが、引き続き使用料収入の確保と汚水処理費の削減が必要である。
⑥汚水処理原価については、類似団体を下回っていることから効率的な経営を行う必要がある。
⑦施設利用率については、施設処理能力に見合う有収水量が無い為、類似団体を下回っている。人口減少等により、浄化槽の使用者が少ないことによる。
⑧水洗化率については、類似団体を上回っているが、引き続き水洗化を促進する。</t>
    <rPh sb="158" eb="160">
      <t>ルイジ</t>
    </rPh>
    <rPh sb="160" eb="162">
      <t>ダンタイ</t>
    </rPh>
    <rPh sb="163" eb="166">
      <t>ドウテイド</t>
    </rPh>
    <rPh sb="170" eb="172">
      <t>コンゴ</t>
    </rPh>
    <rPh sb="173" eb="176">
      <t>コウリツテキ</t>
    </rPh>
    <rPh sb="177" eb="179">
      <t>ケイエイ</t>
    </rPh>
    <rPh sb="180" eb="181">
      <t>オコナ</t>
    </rPh>
    <rPh sb="202" eb="204">
      <t>ルイジ</t>
    </rPh>
    <rPh sb="204" eb="206">
      <t>ダンタイ</t>
    </rPh>
    <rPh sb="207" eb="209">
      <t>ウワマワ</t>
    </rPh>
    <rPh sb="214" eb="216">
      <t>テキセイ</t>
    </rPh>
    <rPh sb="217" eb="220">
      <t>キギョウサイ</t>
    </rPh>
    <rPh sb="220" eb="222">
      <t>ハッコウ</t>
    </rPh>
    <rPh sb="223" eb="226">
      <t>シヨウリョウ</t>
    </rPh>
    <rPh sb="226" eb="228">
      <t>タンカ</t>
    </rPh>
    <rPh sb="229" eb="231">
      <t>ミナオ</t>
    </rPh>
    <rPh sb="233" eb="235">
      <t>ケントウ</t>
    </rPh>
    <rPh sb="269" eb="270">
      <t>ヒ</t>
    </rPh>
    <rPh sb="271" eb="272">
      <t>ツヅ</t>
    </rPh>
    <rPh sb="326" eb="328">
      <t>コウリツ</t>
    </rPh>
    <rPh sb="364" eb="365">
      <t>ユウ</t>
    </rPh>
    <rPh sb="365" eb="366">
      <t>シュウ</t>
    </rPh>
    <rPh sb="423" eb="425">
      <t>ルイジ</t>
    </rPh>
    <rPh sb="425" eb="427">
      <t>ダンタイ</t>
    </rPh>
    <rPh sb="428" eb="430">
      <t>ウワマワ</t>
    </rPh>
    <rPh sb="436" eb="437">
      <t>ヒ</t>
    </rPh>
    <rPh sb="438" eb="439">
      <t>ツヅ</t>
    </rPh>
    <rPh sb="440" eb="443">
      <t>スイセンカ</t>
    </rPh>
    <rPh sb="444" eb="446">
      <t>ソクシン</t>
    </rPh>
    <phoneticPr fontId="2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</si>
  <si>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2"/>
  </si>
  <si>
    <t>②管渠老朽化率(％)</t>
  </si>
  <si>
    <t>③管渠改善率(％)</t>
  </si>
  <si>
    <t>小項目</t>
    <rPh sb="0" eb="3">
      <t>ショウコウモク</t>
    </rPh>
    <phoneticPr fontId="2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</si>
  <si>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2"/>
  </si>
  <si>
    <t>業種名称</t>
    <rPh sb="0" eb="2">
      <t>ギョウシュ</t>
    </rPh>
    <rPh sb="2" eb="4">
      <t>メイショウ</t>
    </rPh>
    <phoneticPr fontId="2"/>
  </si>
  <si>
    <t>事業名称</t>
    <rPh sb="0" eb="2">
      <t>ジギョウ</t>
    </rPh>
    <rPh sb="2" eb="4">
      <t>メイショウ</t>
    </rPh>
    <phoneticPr fontId="2"/>
  </si>
  <si>
    <t>類似団体</t>
    <rPh sb="0" eb="2">
      <t>ルイジ</t>
    </rPh>
    <rPh sb="2" eb="4">
      <t>ダンタイ</t>
    </rPh>
    <phoneticPr fontId="2"/>
  </si>
  <si>
    <t>資金不足比率</t>
    <rPh sb="0" eb="2">
      <t>シキン</t>
    </rPh>
    <rPh sb="2" eb="4">
      <t>フソク</t>
    </rPh>
    <rPh sb="4" eb="6">
      <t>ヒリツ</t>
    </rPh>
    <phoneticPr fontId="2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</si>
  <si>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2"/>
  </si>
  <si>
    <t>普及率</t>
    <rPh sb="0" eb="2">
      <t>フキュウ</t>
    </rPh>
    <rPh sb="2" eb="3">
      <t>リツ</t>
    </rPh>
    <phoneticPr fontId="2"/>
  </si>
  <si>
    <t>有収率</t>
    <rPh sb="0" eb="1">
      <t>ユウ</t>
    </rPh>
    <rPh sb="1" eb="3">
      <t>シュウリツ</t>
    </rPh>
    <phoneticPr fontId="2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</si>
  <si>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2"/>
  </si>
  <si>
    <t>人口</t>
    <rPh sb="0" eb="2">
      <t>ジンコウ</t>
    </rPh>
    <phoneticPr fontId="2"/>
  </si>
  <si>
    <t>面積</t>
    <rPh sb="0" eb="2">
      <t>メンセキ</t>
    </rPh>
    <phoneticPr fontId="2"/>
  </si>
  <si>
    <t>処理区域内人口</t>
  </si>
  <si>
    <t>処理区域面積</t>
  </si>
  <si>
    <t>処理区域内人口密度</t>
  </si>
  <si>
    <t>比率(N-4)</t>
    <rPh sb="0" eb="2">
      <t>ヒリツ</t>
    </rPh>
    <phoneticPr fontId="2"/>
  </si>
  <si>
    <t>比率(N-3)</t>
    <rPh sb="0" eb="2">
      <t>ヒリツ</t>
    </rPh>
    <phoneticPr fontId="2"/>
  </si>
  <si>
    <t>比率(N-2)</t>
    <rPh sb="0" eb="2">
      <t>ヒリツ</t>
    </rPh>
    <phoneticPr fontId="2"/>
  </si>
  <si>
    <t>比率(N-1)</t>
    <rPh sb="0" eb="2">
      <t>ヒリツ</t>
    </rPh>
    <phoneticPr fontId="2"/>
  </si>
  <si>
    <t>比率(N)</t>
    <rPh sb="0" eb="2">
      <t>ヒリツ</t>
    </rPh>
    <phoneticPr fontId="2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</si>
  <si>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</si>
  <si>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</si>
  <si>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</si>
  <si>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</si>
  <si>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</si>
  <si>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</si>
  <si>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2"/>
  </si>
  <si>
    <t>石川県　宝達志水町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</si>
  <si>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</si>
  <si>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</si>
  <si>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</si>
  <si>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</si>
  <si>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</si>
  <si>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</si>
  <si>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2"/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</si>
  <si>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</si>
  <si>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</si>
  <si>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</si>
  <si>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Ｎ年度</t>
    <rPh sb="1" eb="3">
      <t>ネンド</t>
    </rPh>
    <phoneticPr fontId="2"/>
  </si>
  <si>
    <t>←年数補正</t>
    <rPh sb="1" eb="3">
      <t>ネンスウ</t>
    </rPh>
    <rPh sb="3" eb="5">
      <t>ホセイ</t>
    </rPh>
    <phoneticPr fontId="2"/>
  </si>
  <si>
    <t>←日数補正</t>
    <rPh sb="1" eb="3">
      <t>ニッスウ</t>
    </rPh>
    <rPh sb="3" eb="5">
      <t>ホセイ</t>
    </rPh>
    <phoneticPr fontId="2"/>
  </si>
  <si>
    <t>"H"yy</t>
  </si>
  <si>
    <t>"R"dd</t>
  </si>
  <si>
    <t>←書式設定</t>
    <rPh sb="1" eb="3">
      <t>ショシキ</t>
    </rPh>
    <rPh sb="3" eb="5">
      <t>セッテイ</t>
    </rPh>
    <phoneticPr fontId="2"/>
  </si>
  <si>
    <t>①有形固定資産減価償却率については、増加傾向にあることから、計画的に施設の更新を図っていく必要がある。</t>
    <rPh sb="30" eb="32">
      <t>ケイカク</t>
    </rPh>
    <phoneticPr fontId="2"/>
  </si>
  <si>
    <t>今後の人口減少を踏まえ、施設の更新を計画的に行いつつ、効率的な経営を行っていく必要がある。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</si>
</sst>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5">
    <font>
      <sz val="11"/>
      <color theme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indexed="8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 applyProtection="1">
      <alignment vertical="center"/>
      <protection hidden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177" fontId="4" fillId="0" borderId="2" xfId="0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1" applyFont="1" applyBorder="1" applyAlignment="1" applyProtection="1">
      <alignment horizontal="left" vertical="top" wrapText="1"/>
      <protection locked="0"/>
    </xf>
    <xf numFmtId="0" fontId="13" fillId="0" borderId="1" xfId="1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8" xfId="1" applyFont="1" applyBorder="1" applyAlignment="1" applyProtection="1">
      <alignment horizontal="left" vertical="top" wrapText="1"/>
      <protection locked="0"/>
    </xf>
    <xf numFmtId="0" fontId="13" fillId="0" borderId="9" xfId="1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2" applyNumberFormat="1" applyFont="1" applyFill="1" applyBorder="1" applyAlignment="1">
      <alignment vertical="center" shrinkToFit="1"/>
    </xf>
    <xf numFmtId="176" fontId="0" fillId="0" borderId="2" xfId="2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2" applyNumberFormat="1" applyFont="1" applyFill="1" applyBorder="1" applyAlignment="1">
      <alignment vertical="center" shrinkToFit="1"/>
    </xf>
  </cellXfs>
  <cellStyles count="3">
    <cellStyle name="標準" xfId="0" builtinId="0"/>
    <cellStyle name="標準_法適用_下水道事業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31.48</c:v>
                </c:pt>
                <c:pt idx="1">
                  <c:v>29.63</c:v>
                </c:pt>
                <c:pt idx="2">
                  <c:v>29.63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54.93</c:v>
                </c:pt>
                <c:pt idx="2">
                  <c:v>55.96</c:v>
                </c:pt>
                <c:pt idx="3">
                  <c:v>56.45</c:v>
                </c:pt>
                <c:pt idx="4">
                  <c:v>56.52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92.41</c:v>
                </c:pt>
                <c:pt idx="3">
                  <c:v>91.78</c:v>
                </c:pt>
                <c:pt idx="4">
                  <c:v>90.67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65.569999999999993</c:v>
                </c:pt>
                <c:pt idx="2">
                  <c:v>60.12</c:v>
                </c:pt>
                <c:pt idx="3">
                  <c:v>54.99</c:v>
                </c:pt>
                <c:pt idx="4">
                  <c:v>88.43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78.23</c:v>
                </c:pt>
                <c:pt idx="1">
                  <c:v>110.36</c:v>
                </c:pt>
                <c:pt idx="2">
                  <c:v>114.83</c:v>
                </c:pt>
                <c:pt idx="3">
                  <c:v>119.21</c:v>
                </c:pt>
                <c:pt idx="4">
                  <c:v>132.69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93.44</c:v>
                </c:pt>
                <c:pt idx="1">
                  <c:v>90.02</c:v>
                </c:pt>
                <c:pt idx="2">
                  <c:v>93.76</c:v>
                </c:pt>
                <c:pt idx="3">
                  <c:v>95.33</c:v>
                </c:pt>
                <c:pt idx="4">
                  <c:v>100.41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32.75</c:v>
                </c:pt>
                <c:pt idx="1">
                  <c:v>35.15</c:v>
                </c:pt>
                <c:pt idx="2">
                  <c:v>37.56</c:v>
                </c:pt>
                <c:pt idx="3">
                  <c:v>39.97</c:v>
                </c:pt>
                <c:pt idx="4">
                  <c:v>42.37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16.420000000000002</c:v>
                </c:pt>
                <c:pt idx="1">
                  <c:v>16.41</c:v>
                </c:pt>
                <c:pt idx="2">
                  <c:v>16.63</c:v>
                </c:pt>
                <c:pt idx="3">
                  <c:v>15.4</c:v>
                </c:pt>
                <c:pt idx="4">
                  <c:v>21.02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47.38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123.58</c:v>
                </c:pt>
                <c:pt idx="1">
                  <c:v>221.28</c:v>
                </c:pt>
                <c:pt idx="2">
                  <c:v>173.09</c:v>
                </c:pt>
                <c:pt idx="3">
                  <c:v>162.82</c:v>
                </c:pt>
                <c:pt idx="4">
                  <c:v>83.92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227.49</c:v>
                </c:pt>
                <c:pt idx="1">
                  <c:v>24.7</c:v>
                </c:pt>
                <c:pt idx="2">
                  <c:v>78.19</c:v>
                </c:pt>
                <c:pt idx="3">
                  <c:v>122.38</c:v>
                </c:pt>
                <c:pt idx="4">
                  <c:v>141.09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172.39</c:v>
                </c:pt>
                <c:pt idx="1">
                  <c:v>113.42</c:v>
                </c:pt>
                <c:pt idx="2">
                  <c:v>117.39</c:v>
                </c:pt>
                <c:pt idx="3">
                  <c:v>125.61</c:v>
                </c:pt>
                <c:pt idx="4">
                  <c:v>122.71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760.61</c:v>
                </c:pt>
                <c:pt idx="1">
                  <c:v>920.29</c:v>
                </c:pt>
                <c:pt idx="2">
                  <c:v>998.61</c:v>
                </c:pt>
                <c:pt idx="3">
                  <c:v>934.3</c:v>
                </c:pt>
                <c:pt idx="4">
                  <c:v>902.8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386.46</c:v>
                </c:pt>
                <c:pt idx="2">
                  <c:v>421.25</c:v>
                </c:pt>
                <c:pt idx="3">
                  <c:v>398.42</c:v>
                </c:pt>
                <c:pt idx="4">
                  <c:v>294.08999999999997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99.49</c:v>
                </c:pt>
                <c:pt idx="1">
                  <c:v>79.489999999999995</c:v>
                </c:pt>
                <c:pt idx="2">
                  <c:v>85.72</c:v>
                </c:pt>
                <c:pt idx="3">
                  <c:v>99.74</c:v>
                </c:pt>
                <c:pt idx="4">
                  <c:v>99.91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55.85</c:v>
                </c:pt>
                <c:pt idx="2">
                  <c:v>53.23</c:v>
                </c:pt>
                <c:pt idx="3">
                  <c:v>50.7</c:v>
                </c:pt>
                <c:pt idx="4">
                  <c:v>60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215.29</c:v>
                </c:pt>
                <c:pt idx="1">
                  <c:v>247.63</c:v>
                </c:pt>
                <c:pt idx="2">
                  <c:v>229.52</c:v>
                </c:pt>
                <c:pt idx="3">
                  <c:v>178.31</c:v>
                </c:pt>
                <c:pt idx="4">
                  <c:v>172.29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287.91000000000003</c:v>
                </c:pt>
                <c:pt idx="2">
                  <c:v>283.3</c:v>
                </c:pt>
                <c:pt idx="3">
                  <c:v>289.81</c:v>
                </c:pt>
                <c:pt idx="4">
                  <c:v>282.70999999999998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【98.81】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【102.81】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【112.20】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【310.14】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【83.38】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【56.80】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【286.17】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【57.71】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【19.84】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Y40" zoomScale="80" zoomScaleNormal="80" workbookViewId="0">
      <selection activeCell="BL66" sqref="BL66:BZ82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石川県　宝達志水町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特定地域生活排水処理</v>
      </c>
      <c r="Q8" s="6"/>
      <c r="R8" s="6"/>
      <c r="S8" s="6"/>
      <c r="T8" s="6"/>
      <c r="U8" s="6"/>
      <c r="V8" s="6"/>
      <c r="W8" s="6" t="str">
        <f>データ!L6</f>
        <v>K2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12541</v>
      </c>
      <c r="AM8" s="21"/>
      <c r="AN8" s="21"/>
      <c r="AO8" s="21"/>
      <c r="AP8" s="21"/>
      <c r="AQ8" s="21"/>
      <c r="AR8" s="21"/>
      <c r="AS8" s="21"/>
      <c r="AT8" s="7">
        <f>データ!T6</f>
        <v>111.51</v>
      </c>
      <c r="AU8" s="7"/>
      <c r="AV8" s="7"/>
      <c r="AW8" s="7"/>
      <c r="AX8" s="7"/>
      <c r="AY8" s="7"/>
      <c r="AZ8" s="7"/>
      <c r="BA8" s="7"/>
      <c r="BB8" s="7">
        <f>データ!U6</f>
        <v>112.47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31</v>
      </c>
      <c r="AU9" s="5"/>
      <c r="AV9" s="5"/>
      <c r="AW9" s="5"/>
      <c r="AX9" s="5"/>
      <c r="AY9" s="5"/>
      <c r="AZ9" s="5"/>
      <c r="BA9" s="5"/>
      <c r="BB9" s="5" t="s">
        <v>34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35</v>
      </c>
      <c r="BM9" s="38"/>
      <c r="BN9" s="45" t="s">
        <v>37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34.11</v>
      </c>
      <c r="J10" s="7"/>
      <c r="K10" s="7"/>
      <c r="L10" s="7"/>
      <c r="M10" s="7"/>
      <c r="N10" s="7"/>
      <c r="O10" s="7"/>
      <c r="P10" s="7">
        <f>データ!P6</f>
        <v>0.61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3850</v>
      </c>
      <c r="AE10" s="21"/>
      <c r="AF10" s="21"/>
      <c r="AG10" s="21"/>
      <c r="AH10" s="21"/>
      <c r="AI10" s="21"/>
      <c r="AJ10" s="21"/>
      <c r="AK10" s="2"/>
      <c r="AL10" s="21">
        <f>データ!V6</f>
        <v>75</v>
      </c>
      <c r="AM10" s="21"/>
      <c r="AN10" s="21"/>
      <c r="AO10" s="21"/>
      <c r="AP10" s="21"/>
      <c r="AQ10" s="21"/>
      <c r="AR10" s="21"/>
      <c r="AS10" s="21"/>
      <c r="AT10" s="7">
        <f>データ!W6</f>
        <v>0.23</v>
      </c>
      <c r="AU10" s="7"/>
      <c r="AV10" s="7"/>
      <c r="AW10" s="7"/>
      <c r="AX10" s="7"/>
      <c r="AY10" s="7"/>
      <c r="AZ10" s="7"/>
      <c r="BA10" s="7"/>
      <c r="BB10" s="7">
        <f>データ!X6</f>
        <v>326.08999999999997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38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39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40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65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42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113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114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54"/>
    </row>
    <row r="83" spans="1:78">
      <c r="C83" s="18" t="s">
        <v>43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44</v>
      </c>
      <c r="C84" s="12"/>
      <c r="D84" s="12"/>
      <c r="E84" s="12" t="s">
        <v>46</v>
      </c>
      <c r="F84" s="12" t="s">
        <v>47</v>
      </c>
      <c r="G84" s="12" t="s">
        <v>48</v>
      </c>
      <c r="H84" s="12" t="s">
        <v>41</v>
      </c>
      <c r="I84" s="12" t="s">
        <v>9</v>
      </c>
      <c r="J84" s="12" t="s">
        <v>49</v>
      </c>
      <c r="K84" s="12" t="s">
        <v>50</v>
      </c>
      <c r="L84" s="12" t="s">
        <v>33</v>
      </c>
      <c r="M84" s="12" t="s">
        <v>36</v>
      </c>
      <c r="N84" s="12" t="s">
        <v>52</v>
      </c>
      <c r="O84" s="12" t="s">
        <v>54</v>
      </c>
    </row>
    <row r="85" spans="1:78" hidden="1">
      <c r="B85" s="12"/>
      <c r="C85" s="12"/>
      <c r="D85" s="12"/>
      <c r="E85" s="12" t="str">
        <f>データ!AI6</f>
        <v>【98.81】</v>
      </c>
      <c r="F85" s="12" t="str">
        <f>データ!AT6</f>
        <v>【102.81】</v>
      </c>
      <c r="G85" s="12" t="str">
        <f>データ!BE6</f>
        <v>【112.20】</v>
      </c>
      <c r="H85" s="12" t="str">
        <f>データ!BP6</f>
        <v>【310.14】</v>
      </c>
      <c r="I85" s="12" t="str">
        <f>データ!CA6</f>
        <v>【57.71】</v>
      </c>
      <c r="J85" s="12" t="str">
        <f>データ!CL6</f>
        <v>【286.17】</v>
      </c>
      <c r="K85" s="12" t="str">
        <f>データ!CW6</f>
        <v>【56.80】</v>
      </c>
      <c r="L85" s="12" t="str">
        <f>データ!DH6</f>
        <v>【83.38】</v>
      </c>
      <c r="M85" s="12" t="str">
        <f>データ!DS6</f>
        <v>【19.84】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ptwJXWRor77Jh0txPD+BtJF29HX5j4TMZBtEpiDY51y9d5PUlhFgTek7aBIRGyzk5MSq+MqVCvgj96OEf0+njA==" saltValue="BLALlk8KYlBK3PxSwXBJ7w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56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20</v>
      </c>
      <c r="B3" s="58" t="s">
        <v>32</v>
      </c>
      <c r="C3" s="58" t="s">
        <v>58</v>
      </c>
      <c r="D3" s="58" t="s">
        <v>59</v>
      </c>
      <c r="E3" s="58" t="s">
        <v>4</v>
      </c>
      <c r="F3" s="58" t="s">
        <v>3</v>
      </c>
      <c r="G3" s="58" t="s">
        <v>25</v>
      </c>
      <c r="H3" s="65" t="s">
        <v>60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61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51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45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63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69</v>
      </c>
      <c r="B5" s="60"/>
      <c r="C5" s="60"/>
      <c r="D5" s="60"/>
      <c r="E5" s="60"/>
      <c r="F5" s="60"/>
      <c r="G5" s="60"/>
      <c r="H5" s="67" t="s">
        <v>57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6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0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90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44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90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89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90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89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90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89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90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89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90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89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90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89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90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89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90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89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90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89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90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89</v>
      </c>
    </row>
    <row r="6" spans="1:148" s="55" customFormat="1">
      <c r="A6" s="56" t="s">
        <v>95</v>
      </c>
      <c r="B6" s="61">
        <f t="shared" ref="B6:X6" si="1">B7</f>
        <v>2021</v>
      </c>
      <c r="C6" s="61">
        <f t="shared" si="1"/>
        <v>173860</v>
      </c>
      <c r="D6" s="61">
        <f t="shared" si="1"/>
        <v>46</v>
      </c>
      <c r="E6" s="61">
        <f t="shared" si="1"/>
        <v>18</v>
      </c>
      <c r="F6" s="61">
        <f t="shared" si="1"/>
        <v>0</v>
      </c>
      <c r="G6" s="61">
        <f t="shared" si="1"/>
        <v>0</v>
      </c>
      <c r="H6" s="61" t="str">
        <f t="shared" si="1"/>
        <v>石川県　宝達志水町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特定地域生活排水処理</v>
      </c>
      <c r="L6" s="61" t="str">
        <f t="shared" si="1"/>
        <v>K2</v>
      </c>
      <c r="M6" s="61" t="str">
        <f t="shared" si="1"/>
        <v>非設置</v>
      </c>
      <c r="N6" s="70" t="str">
        <f t="shared" si="1"/>
        <v>-</v>
      </c>
      <c r="O6" s="70">
        <f t="shared" si="1"/>
        <v>34.11</v>
      </c>
      <c r="P6" s="70">
        <f t="shared" si="1"/>
        <v>0.61</v>
      </c>
      <c r="Q6" s="70">
        <f t="shared" si="1"/>
        <v>100</v>
      </c>
      <c r="R6" s="70">
        <f t="shared" si="1"/>
        <v>3850</v>
      </c>
      <c r="S6" s="70">
        <f t="shared" si="1"/>
        <v>12541</v>
      </c>
      <c r="T6" s="70">
        <f t="shared" si="1"/>
        <v>111.51</v>
      </c>
      <c r="U6" s="70">
        <f t="shared" si="1"/>
        <v>112.47</v>
      </c>
      <c r="V6" s="70">
        <f t="shared" si="1"/>
        <v>75</v>
      </c>
      <c r="W6" s="70">
        <f t="shared" si="1"/>
        <v>0.23</v>
      </c>
      <c r="X6" s="70">
        <f t="shared" si="1"/>
        <v>326.08999999999997</v>
      </c>
      <c r="Y6" s="78">
        <f t="shared" ref="Y6:AH6" si="2">IF(Y7="",NA(),Y7)</f>
        <v>78.23</v>
      </c>
      <c r="Z6" s="78">
        <f t="shared" si="2"/>
        <v>110.36</v>
      </c>
      <c r="AA6" s="78">
        <f t="shared" si="2"/>
        <v>114.83</v>
      </c>
      <c r="AB6" s="78">
        <f t="shared" si="2"/>
        <v>119.21</v>
      </c>
      <c r="AC6" s="78">
        <f t="shared" si="2"/>
        <v>132.69</v>
      </c>
      <c r="AD6" s="78">
        <f t="shared" si="2"/>
        <v>93.44</v>
      </c>
      <c r="AE6" s="78">
        <f t="shared" si="2"/>
        <v>90.02</v>
      </c>
      <c r="AF6" s="78">
        <f t="shared" si="2"/>
        <v>93.76</v>
      </c>
      <c r="AG6" s="78">
        <f t="shared" si="2"/>
        <v>95.33</v>
      </c>
      <c r="AH6" s="78">
        <f t="shared" si="2"/>
        <v>100.41</v>
      </c>
      <c r="AI6" s="70" t="str">
        <f>IF(AI7="","",IF(AI7="-","【-】","【"&amp;SUBSTITUTE(TEXT(AI7,"#,##0.00"),"-","△")&amp;"】"))</f>
        <v>【98.81】</v>
      </c>
      <c r="AJ6" s="78">
        <f t="shared" ref="AJ6:AS6" si="3">IF(AJ7="",NA(),AJ7)</f>
        <v>47.38</v>
      </c>
      <c r="AK6" s="70">
        <f t="shared" si="3"/>
        <v>0</v>
      </c>
      <c r="AL6" s="70">
        <f t="shared" si="3"/>
        <v>0</v>
      </c>
      <c r="AM6" s="70">
        <f t="shared" si="3"/>
        <v>0</v>
      </c>
      <c r="AN6" s="70">
        <f t="shared" si="3"/>
        <v>0</v>
      </c>
      <c r="AO6" s="78">
        <f t="shared" si="3"/>
        <v>123.58</v>
      </c>
      <c r="AP6" s="78">
        <f t="shared" si="3"/>
        <v>221.28</v>
      </c>
      <c r="AQ6" s="78">
        <f t="shared" si="3"/>
        <v>173.09</v>
      </c>
      <c r="AR6" s="78">
        <f t="shared" si="3"/>
        <v>162.82</v>
      </c>
      <c r="AS6" s="78">
        <f t="shared" si="3"/>
        <v>83.92</v>
      </c>
      <c r="AT6" s="70" t="str">
        <f>IF(AT7="","",IF(AT7="-","【-】","【"&amp;SUBSTITUTE(TEXT(AT7,"#,##0.00"),"-","△")&amp;"】"))</f>
        <v>【102.81】</v>
      </c>
      <c r="AU6" s="78">
        <f t="shared" ref="AU6:BD6" si="4">IF(AU7="",NA(),AU7)</f>
        <v>227.49</v>
      </c>
      <c r="AV6" s="78">
        <f t="shared" si="4"/>
        <v>24.7</v>
      </c>
      <c r="AW6" s="78">
        <f t="shared" si="4"/>
        <v>78.19</v>
      </c>
      <c r="AX6" s="78">
        <f t="shared" si="4"/>
        <v>122.38</v>
      </c>
      <c r="AY6" s="78">
        <f t="shared" si="4"/>
        <v>141.09</v>
      </c>
      <c r="AZ6" s="78">
        <f t="shared" si="4"/>
        <v>172.39</v>
      </c>
      <c r="BA6" s="78">
        <f t="shared" si="4"/>
        <v>113.42</v>
      </c>
      <c r="BB6" s="78">
        <f t="shared" si="4"/>
        <v>117.39</v>
      </c>
      <c r="BC6" s="78">
        <f t="shared" si="4"/>
        <v>125.61</v>
      </c>
      <c r="BD6" s="78">
        <f t="shared" si="4"/>
        <v>122.71</v>
      </c>
      <c r="BE6" s="70" t="str">
        <f>IF(BE7="","",IF(BE7="-","【-】","【"&amp;SUBSTITUTE(TEXT(BE7,"#,##0.00"),"-","△")&amp;"】"))</f>
        <v>【112.20】</v>
      </c>
      <c r="BF6" s="78">
        <f t="shared" ref="BF6:BO6" si="5">IF(BF7="",NA(),BF7)</f>
        <v>760.61</v>
      </c>
      <c r="BG6" s="78">
        <f t="shared" si="5"/>
        <v>920.29</v>
      </c>
      <c r="BH6" s="78">
        <f t="shared" si="5"/>
        <v>998.61</v>
      </c>
      <c r="BI6" s="78">
        <f t="shared" si="5"/>
        <v>934.3</v>
      </c>
      <c r="BJ6" s="78">
        <f t="shared" si="5"/>
        <v>902.8</v>
      </c>
      <c r="BK6" s="78">
        <f t="shared" si="5"/>
        <v>407.42</v>
      </c>
      <c r="BL6" s="78">
        <f t="shared" si="5"/>
        <v>386.46</v>
      </c>
      <c r="BM6" s="78">
        <f t="shared" si="5"/>
        <v>421.25</v>
      </c>
      <c r="BN6" s="78">
        <f t="shared" si="5"/>
        <v>398.42</v>
      </c>
      <c r="BO6" s="78">
        <f t="shared" si="5"/>
        <v>294.08999999999997</v>
      </c>
      <c r="BP6" s="70" t="str">
        <f>IF(BP7="","",IF(BP7="-","【-】","【"&amp;SUBSTITUTE(TEXT(BP7,"#,##0.00"),"-","△")&amp;"】"))</f>
        <v>【310.14】</v>
      </c>
      <c r="BQ6" s="78">
        <f t="shared" ref="BQ6:BZ6" si="6">IF(BQ7="",NA(),BQ7)</f>
        <v>99.49</v>
      </c>
      <c r="BR6" s="78">
        <f t="shared" si="6"/>
        <v>79.489999999999995</v>
      </c>
      <c r="BS6" s="78">
        <f t="shared" si="6"/>
        <v>85.72</v>
      </c>
      <c r="BT6" s="78">
        <f t="shared" si="6"/>
        <v>99.74</v>
      </c>
      <c r="BU6" s="78">
        <f t="shared" si="6"/>
        <v>99.91</v>
      </c>
      <c r="BV6" s="78">
        <f t="shared" si="6"/>
        <v>57.08</v>
      </c>
      <c r="BW6" s="78">
        <f t="shared" si="6"/>
        <v>55.85</v>
      </c>
      <c r="BX6" s="78">
        <f t="shared" si="6"/>
        <v>53.23</v>
      </c>
      <c r="BY6" s="78">
        <f t="shared" si="6"/>
        <v>50.7</v>
      </c>
      <c r="BZ6" s="78">
        <f t="shared" si="6"/>
        <v>60</v>
      </c>
      <c r="CA6" s="70" t="str">
        <f>IF(CA7="","",IF(CA7="-","【-】","【"&amp;SUBSTITUTE(TEXT(CA7,"#,##0.00"),"-","△")&amp;"】"))</f>
        <v>【57.71】</v>
      </c>
      <c r="CB6" s="78">
        <f t="shared" ref="CB6:CK6" si="7">IF(CB7="",NA(),CB7)</f>
        <v>215.29</v>
      </c>
      <c r="CC6" s="78">
        <f t="shared" si="7"/>
        <v>247.63</v>
      </c>
      <c r="CD6" s="78">
        <f t="shared" si="7"/>
        <v>229.52</v>
      </c>
      <c r="CE6" s="78">
        <f t="shared" si="7"/>
        <v>178.31</v>
      </c>
      <c r="CF6" s="78">
        <f t="shared" si="7"/>
        <v>172.29</v>
      </c>
      <c r="CG6" s="78">
        <f t="shared" si="7"/>
        <v>286.86</v>
      </c>
      <c r="CH6" s="78">
        <f t="shared" si="7"/>
        <v>287.91000000000003</v>
      </c>
      <c r="CI6" s="78">
        <f t="shared" si="7"/>
        <v>283.3</v>
      </c>
      <c r="CJ6" s="78">
        <f t="shared" si="7"/>
        <v>289.81</v>
      </c>
      <c r="CK6" s="78">
        <f t="shared" si="7"/>
        <v>282.70999999999998</v>
      </c>
      <c r="CL6" s="70" t="str">
        <f>IF(CL7="","",IF(CL7="-","【-】","【"&amp;SUBSTITUTE(TEXT(CL7,"#,##0.00"),"-","△")&amp;"】"))</f>
        <v>【286.17】</v>
      </c>
      <c r="CM6" s="78">
        <f t="shared" ref="CM6:CV6" si="8">IF(CM7="",NA(),CM7)</f>
        <v>31.48</v>
      </c>
      <c r="CN6" s="78">
        <f t="shared" si="8"/>
        <v>29.63</v>
      </c>
      <c r="CO6" s="78">
        <f t="shared" si="8"/>
        <v>29.63</v>
      </c>
      <c r="CP6" s="78">
        <f t="shared" si="8"/>
        <v>33.33</v>
      </c>
      <c r="CQ6" s="78">
        <f t="shared" si="8"/>
        <v>33.33</v>
      </c>
      <c r="CR6" s="78">
        <f t="shared" si="8"/>
        <v>57.22</v>
      </c>
      <c r="CS6" s="78">
        <f t="shared" si="8"/>
        <v>54.93</v>
      </c>
      <c r="CT6" s="78">
        <f t="shared" si="8"/>
        <v>55.96</v>
      </c>
      <c r="CU6" s="78">
        <f t="shared" si="8"/>
        <v>56.45</v>
      </c>
      <c r="CV6" s="78">
        <f t="shared" si="8"/>
        <v>56.52</v>
      </c>
      <c r="CW6" s="70" t="str">
        <f>IF(CW7="","",IF(CW7="-","【-】","【"&amp;SUBSTITUTE(TEXT(CW7,"#,##0.00"),"-","△")&amp;"】"))</f>
        <v>【56.80】</v>
      </c>
      <c r="CX6" s="78">
        <f t="shared" ref="CX6:DG6" si="9">IF(CX7="",NA(),CX7)</f>
        <v>100</v>
      </c>
      <c r="CY6" s="78">
        <f t="shared" si="9"/>
        <v>100</v>
      </c>
      <c r="CZ6" s="78">
        <f t="shared" si="9"/>
        <v>92.41</v>
      </c>
      <c r="DA6" s="78">
        <f t="shared" si="9"/>
        <v>91.78</v>
      </c>
      <c r="DB6" s="78">
        <f t="shared" si="9"/>
        <v>90.67</v>
      </c>
      <c r="DC6" s="78">
        <f t="shared" si="9"/>
        <v>67.290000000000006</v>
      </c>
      <c r="DD6" s="78">
        <f t="shared" si="9"/>
        <v>65.569999999999993</v>
      </c>
      <c r="DE6" s="78">
        <f t="shared" si="9"/>
        <v>60.12</v>
      </c>
      <c r="DF6" s="78">
        <f t="shared" si="9"/>
        <v>54.99</v>
      </c>
      <c r="DG6" s="78">
        <f t="shared" si="9"/>
        <v>88.43</v>
      </c>
      <c r="DH6" s="70" t="str">
        <f>IF(DH7="","",IF(DH7="-","【-】","【"&amp;SUBSTITUTE(TEXT(DH7,"#,##0.00"),"-","△")&amp;"】"))</f>
        <v>【83.38】</v>
      </c>
      <c r="DI6" s="78">
        <f t="shared" ref="DI6:DR6" si="10">IF(DI7="",NA(),DI7)</f>
        <v>32.75</v>
      </c>
      <c r="DJ6" s="78">
        <f t="shared" si="10"/>
        <v>35.15</v>
      </c>
      <c r="DK6" s="78">
        <f t="shared" si="10"/>
        <v>37.56</v>
      </c>
      <c r="DL6" s="78">
        <f t="shared" si="10"/>
        <v>39.97</v>
      </c>
      <c r="DM6" s="78">
        <f t="shared" si="10"/>
        <v>42.37</v>
      </c>
      <c r="DN6" s="78">
        <f t="shared" si="10"/>
        <v>16.420000000000002</v>
      </c>
      <c r="DO6" s="78">
        <f t="shared" si="10"/>
        <v>16.41</v>
      </c>
      <c r="DP6" s="78">
        <f t="shared" si="10"/>
        <v>16.63</v>
      </c>
      <c r="DQ6" s="78">
        <f t="shared" si="10"/>
        <v>15.4</v>
      </c>
      <c r="DR6" s="78">
        <f t="shared" si="10"/>
        <v>21.02</v>
      </c>
      <c r="DS6" s="70" t="str">
        <f>IF(DS7="","",IF(DS7="-","【-】","【"&amp;SUBSTITUTE(TEXT(DS7,"#,##0.00"),"-","△")&amp;"】"))</f>
        <v>【19.84】</v>
      </c>
      <c r="DT6" s="78" t="str">
        <f t="shared" ref="DT6:EC6" si="11">IF(DT7="",NA(),DT7)</f>
        <v>-</v>
      </c>
      <c r="DU6" s="78" t="str">
        <f t="shared" si="11"/>
        <v>-</v>
      </c>
      <c r="DV6" s="78" t="str">
        <f t="shared" si="11"/>
        <v>-</v>
      </c>
      <c r="DW6" s="78" t="str">
        <f t="shared" si="11"/>
        <v>-</v>
      </c>
      <c r="DX6" s="78" t="str">
        <f t="shared" si="11"/>
        <v>-</v>
      </c>
      <c r="DY6" s="78" t="str">
        <f t="shared" si="11"/>
        <v>-</v>
      </c>
      <c r="DZ6" s="78" t="str">
        <f t="shared" si="11"/>
        <v>-</v>
      </c>
      <c r="EA6" s="78" t="str">
        <f t="shared" si="11"/>
        <v>-</v>
      </c>
      <c r="EB6" s="78" t="str">
        <f t="shared" si="11"/>
        <v>-</v>
      </c>
      <c r="EC6" s="78" t="str">
        <f t="shared" si="11"/>
        <v>-</v>
      </c>
      <c r="ED6" s="70" t="str">
        <f>IF(ED7="","",IF(ED7="-","【-】","【"&amp;SUBSTITUTE(TEXT(ED7,"#,##0.00"),"-","△")&amp;"】"))</f>
        <v>【-】</v>
      </c>
      <c r="EE6" s="78" t="str">
        <f t="shared" ref="EE6:EN6" si="12">IF(EE7="",NA(),EE7)</f>
        <v>-</v>
      </c>
      <c r="EF6" s="78" t="str">
        <f t="shared" si="12"/>
        <v>-</v>
      </c>
      <c r="EG6" s="78" t="str">
        <f t="shared" si="12"/>
        <v>-</v>
      </c>
      <c r="EH6" s="78" t="str">
        <f t="shared" si="12"/>
        <v>-</v>
      </c>
      <c r="EI6" s="78" t="str">
        <f t="shared" si="12"/>
        <v>-</v>
      </c>
      <c r="EJ6" s="78" t="str">
        <f t="shared" si="12"/>
        <v>-</v>
      </c>
      <c r="EK6" s="78" t="str">
        <f t="shared" si="12"/>
        <v>-</v>
      </c>
      <c r="EL6" s="78" t="str">
        <f t="shared" si="12"/>
        <v>-</v>
      </c>
      <c r="EM6" s="78" t="str">
        <f t="shared" si="12"/>
        <v>-</v>
      </c>
      <c r="EN6" s="78" t="str">
        <f t="shared" si="12"/>
        <v>-</v>
      </c>
      <c r="EO6" s="70" t="str">
        <f>IF(EO7="","",IF(EO7="-","【-】","【"&amp;SUBSTITUTE(TEXT(EO7,"#,##0.00"),"-","△")&amp;"】"))</f>
        <v>【-】</v>
      </c>
    </row>
    <row r="7" spans="1:148" s="55" customFormat="1">
      <c r="A7" s="56"/>
      <c r="B7" s="62">
        <v>2021</v>
      </c>
      <c r="C7" s="62">
        <v>173860</v>
      </c>
      <c r="D7" s="62">
        <v>46</v>
      </c>
      <c r="E7" s="62">
        <v>18</v>
      </c>
      <c r="F7" s="62">
        <v>0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102</v>
      </c>
      <c r="O7" s="71">
        <v>34.11</v>
      </c>
      <c r="P7" s="71">
        <v>0.61</v>
      </c>
      <c r="Q7" s="71">
        <v>100</v>
      </c>
      <c r="R7" s="71">
        <v>3850</v>
      </c>
      <c r="S7" s="71">
        <v>12541</v>
      </c>
      <c r="T7" s="71">
        <v>111.51</v>
      </c>
      <c r="U7" s="71">
        <v>112.47</v>
      </c>
      <c r="V7" s="71">
        <v>75</v>
      </c>
      <c r="W7" s="71">
        <v>0.23</v>
      </c>
      <c r="X7" s="71">
        <v>326.08999999999997</v>
      </c>
      <c r="Y7" s="71">
        <v>78.23</v>
      </c>
      <c r="Z7" s="71">
        <v>110.36</v>
      </c>
      <c r="AA7" s="71">
        <v>114.83</v>
      </c>
      <c r="AB7" s="71">
        <v>119.21</v>
      </c>
      <c r="AC7" s="71">
        <v>132.69</v>
      </c>
      <c r="AD7" s="71">
        <v>93.44</v>
      </c>
      <c r="AE7" s="71">
        <v>90.02</v>
      </c>
      <c r="AF7" s="71">
        <v>93.76</v>
      </c>
      <c r="AG7" s="71">
        <v>95.33</v>
      </c>
      <c r="AH7" s="71">
        <v>100.41</v>
      </c>
      <c r="AI7" s="71">
        <v>98.81</v>
      </c>
      <c r="AJ7" s="71">
        <v>47.38</v>
      </c>
      <c r="AK7" s="71">
        <v>0</v>
      </c>
      <c r="AL7" s="71">
        <v>0</v>
      </c>
      <c r="AM7" s="71">
        <v>0</v>
      </c>
      <c r="AN7" s="71">
        <v>0</v>
      </c>
      <c r="AO7" s="71">
        <v>123.58</v>
      </c>
      <c r="AP7" s="71">
        <v>221.28</v>
      </c>
      <c r="AQ7" s="71">
        <v>173.09</v>
      </c>
      <c r="AR7" s="71">
        <v>162.82</v>
      </c>
      <c r="AS7" s="71">
        <v>83.92</v>
      </c>
      <c r="AT7" s="71">
        <v>102.81</v>
      </c>
      <c r="AU7" s="71">
        <v>227.49</v>
      </c>
      <c r="AV7" s="71">
        <v>24.7</v>
      </c>
      <c r="AW7" s="71">
        <v>78.19</v>
      </c>
      <c r="AX7" s="71">
        <v>122.38</v>
      </c>
      <c r="AY7" s="71">
        <v>141.09</v>
      </c>
      <c r="AZ7" s="71">
        <v>172.39</v>
      </c>
      <c r="BA7" s="71">
        <v>113.42</v>
      </c>
      <c r="BB7" s="71">
        <v>117.39</v>
      </c>
      <c r="BC7" s="71">
        <v>125.61</v>
      </c>
      <c r="BD7" s="71">
        <v>122.71</v>
      </c>
      <c r="BE7" s="71">
        <v>112.2</v>
      </c>
      <c r="BF7" s="71">
        <v>760.61</v>
      </c>
      <c r="BG7" s="71">
        <v>920.29</v>
      </c>
      <c r="BH7" s="71">
        <v>998.61</v>
      </c>
      <c r="BI7" s="71">
        <v>934.3</v>
      </c>
      <c r="BJ7" s="71">
        <v>902.8</v>
      </c>
      <c r="BK7" s="71">
        <v>407.42</v>
      </c>
      <c r="BL7" s="71">
        <v>386.46</v>
      </c>
      <c r="BM7" s="71">
        <v>421.25</v>
      </c>
      <c r="BN7" s="71">
        <v>398.42</v>
      </c>
      <c r="BO7" s="71">
        <v>294.08999999999997</v>
      </c>
      <c r="BP7" s="71">
        <v>310.14</v>
      </c>
      <c r="BQ7" s="71">
        <v>99.49</v>
      </c>
      <c r="BR7" s="71">
        <v>79.489999999999995</v>
      </c>
      <c r="BS7" s="71">
        <v>85.72</v>
      </c>
      <c r="BT7" s="71">
        <v>99.74</v>
      </c>
      <c r="BU7" s="71">
        <v>99.91</v>
      </c>
      <c r="BV7" s="71">
        <v>57.08</v>
      </c>
      <c r="BW7" s="71">
        <v>55.85</v>
      </c>
      <c r="BX7" s="71">
        <v>53.23</v>
      </c>
      <c r="BY7" s="71">
        <v>50.7</v>
      </c>
      <c r="BZ7" s="71">
        <v>60</v>
      </c>
      <c r="CA7" s="71">
        <v>57.71</v>
      </c>
      <c r="CB7" s="71">
        <v>215.29</v>
      </c>
      <c r="CC7" s="71">
        <v>247.63</v>
      </c>
      <c r="CD7" s="71">
        <v>229.52</v>
      </c>
      <c r="CE7" s="71">
        <v>178.31</v>
      </c>
      <c r="CF7" s="71">
        <v>172.29</v>
      </c>
      <c r="CG7" s="71">
        <v>286.86</v>
      </c>
      <c r="CH7" s="71">
        <v>287.91000000000003</v>
      </c>
      <c r="CI7" s="71">
        <v>283.3</v>
      </c>
      <c r="CJ7" s="71">
        <v>289.81</v>
      </c>
      <c r="CK7" s="71">
        <v>282.70999999999998</v>
      </c>
      <c r="CL7" s="71">
        <v>286.17</v>
      </c>
      <c r="CM7" s="71">
        <v>31.48</v>
      </c>
      <c r="CN7" s="71">
        <v>29.63</v>
      </c>
      <c r="CO7" s="71">
        <v>29.63</v>
      </c>
      <c r="CP7" s="71">
        <v>33.33</v>
      </c>
      <c r="CQ7" s="71">
        <v>33.33</v>
      </c>
      <c r="CR7" s="71">
        <v>57.22</v>
      </c>
      <c r="CS7" s="71">
        <v>54.93</v>
      </c>
      <c r="CT7" s="71">
        <v>55.96</v>
      </c>
      <c r="CU7" s="71">
        <v>56.45</v>
      </c>
      <c r="CV7" s="71">
        <v>56.52</v>
      </c>
      <c r="CW7" s="71">
        <v>56.8</v>
      </c>
      <c r="CX7" s="71">
        <v>100</v>
      </c>
      <c r="CY7" s="71">
        <v>100</v>
      </c>
      <c r="CZ7" s="71">
        <v>92.41</v>
      </c>
      <c r="DA7" s="71">
        <v>91.78</v>
      </c>
      <c r="DB7" s="71">
        <v>90.67</v>
      </c>
      <c r="DC7" s="71">
        <v>67.290000000000006</v>
      </c>
      <c r="DD7" s="71">
        <v>65.569999999999993</v>
      </c>
      <c r="DE7" s="71">
        <v>60.12</v>
      </c>
      <c r="DF7" s="71">
        <v>54.99</v>
      </c>
      <c r="DG7" s="71">
        <v>88.43</v>
      </c>
      <c r="DH7" s="71">
        <v>83.38</v>
      </c>
      <c r="DI7" s="71">
        <v>32.75</v>
      </c>
      <c r="DJ7" s="71">
        <v>35.15</v>
      </c>
      <c r="DK7" s="71">
        <v>37.56</v>
      </c>
      <c r="DL7" s="71">
        <v>39.97</v>
      </c>
      <c r="DM7" s="71">
        <v>42.37</v>
      </c>
      <c r="DN7" s="71">
        <v>16.420000000000002</v>
      </c>
      <c r="DO7" s="71">
        <v>16.41</v>
      </c>
      <c r="DP7" s="71">
        <v>16.63</v>
      </c>
      <c r="DQ7" s="71">
        <v>15.4</v>
      </c>
      <c r="DR7" s="71">
        <v>21.02</v>
      </c>
      <c r="DS7" s="71">
        <v>19.84</v>
      </c>
      <c r="DT7" s="71" t="s">
        <v>102</v>
      </c>
      <c r="DU7" s="71" t="s">
        <v>102</v>
      </c>
      <c r="DV7" s="71" t="s">
        <v>102</v>
      </c>
      <c r="DW7" s="71" t="s">
        <v>102</v>
      </c>
      <c r="DX7" s="71" t="s">
        <v>102</v>
      </c>
      <c r="DY7" s="71" t="s">
        <v>102</v>
      </c>
      <c r="DZ7" s="71" t="s">
        <v>102</v>
      </c>
      <c r="EA7" s="71" t="s">
        <v>102</v>
      </c>
      <c r="EB7" s="71" t="s">
        <v>102</v>
      </c>
      <c r="EC7" s="71" t="s">
        <v>102</v>
      </c>
      <c r="ED7" s="71" t="s">
        <v>102</v>
      </c>
      <c r="EE7" s="71" t="s">
        <v>102</v>
      </c>
      <c r="EF7" s="71" t="s">
        <v>102</v>
      </c>
      <c r="EG7" s="71" t="s">
        <v>102</v>
      </c>
      <c r="EH7" s="71" t="s">
        <v>102</v>
      </c>
      <c r="EI7" s="71" t="s">
        <v>102</v>
      </c>
      <c r="EJ7" s="71" t="s">
        <v>102</v>
      </c>
      <c r="EK7" s="71" t="s">
        <v>102</v>
      </c>
      <c r="EL7" s="71" t="s">
        <v>102</v>
      </c>
      <c r="EM7" s="71" t="s">
        <v>102</v>
      </c>
      <c r="EN7" s="71" t="s">
        <v>102</v>
      </c>
      <c r="EO7" s="71" t="s">
        <v>102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32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向田 康二</cp:lastModifiedBy>
  <dcterms:created xsi:type="dcterms:W3CDTF">2023-01-12T23:49:34Z</dcterms:created>
  <dcterms:modified xsi:type="dcterms:W3CDTF">2023-01-18T04:10:00Z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2023-01-18T04:10:00Z</vt:filetime>
  </property>
</Properties>
</file>