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4財政共有\09 地方公営企業\10 経営比較分析\05 HP公表用\01 水道▲中能登町、能登町\"/>
    </mc:Choice>
  </mc:AlternateContent>
  <workbookProtection workbookAlgorithmName="SHA-512" workbookHashValue="8kR2Scd83W2y+xFHN2ZgkYYTefz5rxS/tXHlpN+F4Fvc83tCBpEqmZH5rC6V3YkRT8mgCcmvAL/tNJXvSkgEbg==" workbookSaltValue="3llZTD655YAQys31Qu4Vaw==" workbookSpinCount="100000" lockStructure="1"/>
  <bookViews>
    <workbookView xWindow="0" yWindow="0" windowWidth="18015" windowHeight="957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<sst xmlns="http://schemas.openxmlformats.org/spreadsheetml/2006/main" count="228" uniqueCount="115">
  <si>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</si>
  <si>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</si>
  <si>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</si>
  <si>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</si>
  <si>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</si>
  <si>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</si>
  <si>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</si>
  <si>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</si>
  <si>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</si>
  <si>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</si>
  <si>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</si>
  <si>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</si>
  <si>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</si>
  <si>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</si>
  <si>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</si>
  <si>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</si>
  <si>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</si>
  <si>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</si>
  <si>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</si>
  <si>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</si>
  <si>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</si>
  <si>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</si>
  <si>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</si>
  <si>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</si>
  <si>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</si>
  <si>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</si>
  <si>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</si>
  <si>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</si>
  <si>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</si>
  <si>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</si>
  <si>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</si>
  <si>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</si>
  <si>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</si>
  <si>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</si>
  <si>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</si>
  <si>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</si>
  <si>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</si>
  <si>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</si>
  <si>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</si>
  <si>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</si>
  <si>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</si>
  <si>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</si>
  <si>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</si>
  <si>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</si>
  <si>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</si>
  <si>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</si>
  <si>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</si>
  <si>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</si>
  <si>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</si>
  <si>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</si>
  <si>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</si>
  <si>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</si>
  <si>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</si>
  <si>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</si>
  <si>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</si>
  <si>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</si>
  <si>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</si>
  <si>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</si>
  <si>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</si>
  <si>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</si>
  <si>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</si>
  <si>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</si>
  <si>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</si>
  <si>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</si>
  <si>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</si>
  <si>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</si>
  <si>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</si>
  <si>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</si>
  <si>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</si>
  <si>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</si>
  <si>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</si>
  <si>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</si>
  <si>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</si>
  <si>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</si>
  <si>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</si>
  <si>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</si>
  <si>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</si>
  <si>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</si>
  <si>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</si>
  <si>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</si>
  <si>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</si>
  <si>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</si>
  <si>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</si>
  <si>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</si>
  <si>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</si>
  <si>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</si>
  <si>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</si>
  <si>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</si>
  <si>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</si>
  <si>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</si>
  <si>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</si>
  <si>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</si>
  <si>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</si>
  <si>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中能登町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</si>
  <si>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</si>
  <si>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</si>
  <si>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</si>
  <si>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</si>
  <si>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</si>
  <si>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</si>
  <si>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</si>
  <si>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</si>
  <si>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</si>
  <si>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</si>
  <si>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</si>
  <si>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</si>
  <si>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</si>
  <si>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</si>
  <si>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</si>
  <si>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</si>
  <si>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</si>
  <si>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</si>
  <si>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①有形固定資産減価償却率：資産の老朽化度合は微増しているものの、老朽管更新事業を計画的に進めている。今後も経営に与える影響を踏まえながらの適切な投資計画が必要と考える。
②管路経年化率：法定耐用年数を経過した管路はないものの、資産の老朽化度合はゆるかやな増加が見られる。今後も経営に与える影響を踏まえながら事業費の平準化を図るなど、計画的かつ効率的な更新が必要と考える。
③管路更新率：老朽管更新事業を計画的に進めているものの、更新等の財源確保や経営に与える影響は今後厳しいものがある。これらを踏まえながら適切な管路更新が必要と考える。</t>
    <phoneticPr fontId="4"/>
  </si>
  <si>
    <t>　人口減少等に伴う給水収益の減少は避けられない状況であり、現状のままでは経営悪化に歯止めがかからないことら、令和4年度から適正な料金への改定を実施する予定。
　また、資本的支出による老朽管更新事業を単年度収支に過度な影響を与えないよう計画的に推進することで、経営基盤の強化を図る必要がある。</t>
    <rPh sb="54" eb="56">
      <t>レイワ</t>
    </rPh>
    <rPh sb="57" eb="59">
      <t>ネンド</t>
    </rPh>
    <rPh sb="75" eb="77">
      <t>ヨテイ</t>
    </rPh>
    <rPh sb="83" eb="85">
      <t>シホン</t>
    </rPh>
    <rPh sb="85" eb="88">
      <t>テキシシュツ</t>
    </rPh>
    <rPh sb="99" eb="102">
      <t>タンネンド</t>
    </rPh>
    <rPh sb="102" eb="104">
      <t>シュウシ</t>
    </rPh>
    <rPh sb="105" eb="107">
      <t>カド</t>
    </rPh>
    <rPh sb="108" eb="110">
      <t>エイキョウ</t>
    </rPh>
    <rPh sb="111" eb="112">
      <t>アタ</t>
    </rPh>
    <rPh sb="117" eb="120">
      <t>ケイカクテキ</t>
    </rPh>
    <rPh sb="121" eb="123">
      <t>スイシン</t>
    </rPh>
    <phoneticPr fontId="4"/>
  </si>
  <si>
    <t xml:space="preserve">①経常収支比率
人口減少などによる給水収益が減少する一方で、減価償却費は年々増加しており、６期連続で赤字経営となっている。このため、給水収益等の増収と、維持管理費や減価償却費の抑制に取り組む必要がある。
②累積欠損金比率
欠損金に対する補填財源がないため、欠損比率が累積的右肩上がりになっていることから、料金改定等による抜本的な経営改善による財源確保が必要である。
③流動比率
現金預金等の流動資産の減少により流動性が低下しており、統廃合によるダウンサイジングを実行したものの、施設の経年劣化による維持管理費の増加は避けられないため、料金改定等による現金比率向上等の対策が必要である。
⑤料金回収率
給水収益は今後も減少傾向が見込まれることから、回収率も減少していく見込みであるため、早期に適正な料金改定が必要となる。
⑦施設利用率
施設の統廃合整備は完了しているが、人口減少に伴い水需要は減少傾向にあることから、今後の状況を見据えた検討が必要となる。
⑧有収率
施設統廃合および管路ループ化で一時的に上昇したものの配水圧力等の調整バランスが難しく、早期のリバランスを行う必要がある。
</t>
    <rPh sb="46" eb="47">
      <t>キ</t>
    </rPh>
    <rPh sb="115" eb="116">
      <t>タイ</t>
    </rPh>
    <rPh sb="128" eb="132">
      <t>ケッソンヒリツ</t>
    </rPh>
    <rPh sb="133" eb="136">
      <t>ルイセキテキ</t>
    </rPh>
    <rPh sb="136" eb="139">
      <t>ミギカタア</t>
    </rPh>
    <rPh sb="160" eb="163">
      <t>バッポンテキ</t>
    </rPh>
    <rPh sb="171" eb="175">
      <t>ザイゲンカクホ</t>
    </rPh>
    <rPh sb="207" eb="208">
      <t>セイ</t>
    </rPh>
    <rPh sb="209" eb="211">
      <t>テイカ</t>
    </rPh>
    <rPh sb="216" eb="219">
      <t>トウハイゴウ</t>
    </rPh>
    <rPh sb="231" eb="233">
      <t>ジッコウ</t>
    </rPh>
    <rPh sb="258" eb="259">
      <t>サ</t>
    </rPh>
    <rPh sb="267" eb="271">
      <t>リョウキンカイテイ</t>
    </rPh>
    <rPh sb="271" eb="272">
      <t>ナド</t>
    </rPh>
    <rPh sb="275" eb="277">
      <t>ゲンキン</t>
    </rPh>
    <rPh sb="277" eb="279">
      <t>ヒリツ</t>
    </rPh>
    <rPh sb="279" eb="281">
      <t>コウジョウ</t>
    </rPh>
    <rPh sb="281" eb="282">
      <t>トウ</t>
    </rPh>
    <rPh sb="286" eb="288">
      <t>ヒツヨウ</t>
    </rPh>
    <rPh sb="324" eb="325">
      <t>シュウ</t>
    </rPh>
    <rPh sb="432" eb="434">
      <t>シセツ</t>
    </rPh>
    <rPh sb="434" eb="437">
      <t>トウハイゴウ</t>
    </rPh>
    <rPh sb="440" eb="442">
      <t>カンロ</t>
    </rPh>
    <rPh sb="445" eb="446">
      <t>カ</t>
    </rPh>
    <rPh sb="447" eb="450">
      <t>イチジテキ</t>
    </rPh>
    <rPh sb="451" eb="453">
      <t>ジョウショウ</t>
    </rPh>
    <rPh sb="458" eb="460">
      <t>ハイスイ</t>
    </rPh>
    <rPh sb="460" eb="462">
      <t>アツリョク</t>
    </rPh>
    <rPh sb="462" eb="463">
      <t>トウ</t>
    </rPh>
    <rPh sb="464" eb="466">
      <t>チョウセイ</t>
    </rPh>
    <rPh sb="471" eb="472">
      <t>ムズカ</t>
    </rPh>
    <rPh sb="475" eb="477">
      <t>ソウキ</t>
    </rPh>
    <rPh sb="484" eb="485">
      <t>オコナ</t>
    </rPh>
    <rPh sb="486" eb="48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</si>
</sst>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0.21</c:v>
                </c:pt>
                <c:pt idx="1">
                  <c:v>0.24</c:v>
                </c:pt>
                <c:pt idx="2">
                  <c:v>0.79</c:v>
                </c:pt>
                <c:pt idx="3">
                  <c:v>1.27</c:v>
                </c:pt>
                <c:pt idx="4">
                  <c:v>0.26</c:v>
                </c:pt>
              </c:numCache>
            </c:numRef>
          </c:val>
          <c:extLst>
            <c:ext xmlns:c16="http://schemas.microsoft.com/office/drawing/2014/chart" uri="{C3380CC4-5D6E-409C-BE32-E72D297353CC}">
              <c16:uniqueId val="{00000000-54F1-4FF5-A834-92B8AD1DC9F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54F1-4FF5-A834-92B8AD1DC9F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58.89</c:v>
                </c:pt>
                <c:pt idx="1">
                  <c:v>60.36</c:v>
                </c:pt>
                <c:pt idx="2">
                  <c:v>59.91</c:v>
                </c:pt>
                <c:pt idx="3">
                  <c:v>59.51</c:v>
                </c:pt>
                <c:pt idx="4">
                  <c:v>61.04</c:v>
                </c:pt>
              </c:numCache>
            </c:numRef>
          </c:val>
          <c:extLst>
            <c:ext xmlns:c16="http://schemas.microsoft.com/office/drawing/2014/chart" uri="{C3380CC4-5D6E-409C-BE32-E72D297353CC}">
              <c16:uniqueId val="{00000000-082F-4662-87D9-5817AF94078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082F-4662-87D9-5817AF94078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87.47</c:v>
                </c:pt>
                <c:pt idx="1">
                  <c:v>87.55</c:v>
                </c:pt>
                <c:pt idx="2">
                  <c:v>90.43</c:v>
                </c:pt>
                <c:pt idx="3">
                  <c:v>91.43</c:v>
                </c:pt>
                <c:pt idx="4">
                  <c:v>86.87</c:v>
                </c:pt>
              </c:numCache>
            </c:numRef>
          </c:val>
          <c:extLst>
            <c:ext xmlns:c16="http://schemas.microsoft.com/office/drawing/2014/chart" uri="{C3380CC4-5D6E-409C-BE32-E72D297353CC}">
              <c16:uniqueId val="{00000000-6352-41A2-9DC9-44294CDDAEB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6352-41A2-9DC9-44294CDDAEB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97.37</c:v>
                </c:pt>
                <c:pt idx="1">
                  <c:v>95.76</c:v>
                </c:pt>
                <c:pt idx="2">
                  <c:v>97.21</c:v>
                </c:pt>
                <c:pt idx="3">
                  <c:v>96.77</c:v>
                </c:pt>
                <c:pt idx="4">
                  <c:v>95.55</c:v>
                </c:pt>
              </c:numCache>
            </c:numRef>
          </c:val>
          <c:extLst>
            <c:ext xmlns:c16="http://schemas.microsoft.com/office/drawing/2014/chart" uri="{C3380CC4-5D6E-409C-BE32-E72D297353CC}">
              <c16:uniqueId val="{00000000-36E1-481F-A3CD-2188BD3642F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36E1-481F-A3CD-2188BD3642F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32.200000000000003</c:v>
                </c:pt>
                <c:pt idx="1">
                  <c:v>33.83</c:v>
                </c:pt>
                <c:pt idx="2">
                  <c:v>35.380000000000003</c:v>
                </c:pt>
                <c:pt idx="3">
                  <c:v>36.67</c:v>
                </c:pt>
                <c:pt idx="4">
                  <c:v>38.520000000000003</c:v>
                </c:pt>
              </c:numCache>
            </c:numRef>
          </c:val>
          <c:extLst>
            <c:ext xmlns:c16="http://schemas.microsoft.com/office/drawing/2014/chart" uri="{C3380CC4-5D6E-409C-BE32-E72D297353CC}">
              <c16:uniqueId val="{00000000-0591-4ACD-8627-85C2476E576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0591-4ACD-8627-85C2476E576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343-41E3-8989-B58019D8B7A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9343-41E3-8989-B58019D8B7A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0.88</c:v>
                </c:pt>
                <c:pt idx="1">
                  <c:v>6.8</c:v>
                </c:pt>
                <c:pt idx="2">
                  <c:v>4.46</c:v>
                </c:pt>
                <c:pt idx="3">
                  <c:v>6.07</c:v>
                </c:pt>
                <c:pt idx="4">
                  <c:v>13.42</c:v>
                </c:pt>
              </c:numCache>
            </c:numRef>
          </c:val>
          <c:extLst>
            <c:ext xmlns:c16="http://schemas.microsoft.com/office/drawing/2014/chart" uri="{C3380CC4-5D6E-409C-BE32-E72D297353CC}">
              <c16:uniqueId val="{00000000-A9FF-4BEC-A19F-16F2CEE3015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A9FF-4BEC-A19F-16F2CEE3015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241.81</c:v>
                </c:pt>
                <c:pt idx="1">
                  <c:v>296.64</c:v>
                </c:pt>
                <c:pt idx="2">
                  <c:v>338.4</c:v>
                </c:pt>
                <c:pt idx="3">
                  <c:v>214.16</c:v>
                </c:pt>
                <c:pt idx="4">
                  <c:v>232.27</c:v>
                </c:pt>
              </c:numCache>
            </c:numRef>
          </c:val>
          <c:extLst>
            <c:ext xmlns:c16="http://schemas.microsoft.com/office/drawing/2014/chart" uri="{C3380CC4-5D6E-409C-BE32-E72D297353CC}">
              <c16:uniqueId val="{00000000-9681-4F2C-AB85-0DDA77F0AC1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9681-4F2C-AB85-0DDA77F0AC1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1158.8</c:v>
                </c:pt>
                <c:pt idx="1">
                  <c:v>1138.67</c:v>
                </c:pt>
                <c:pt idx="2">
                  <c:v>1112.68</c:v>
                </c:pt>
                <c:pt idx="3">
                  <c:v>1128.48</c:v>
                </c:pt>
                <c:pt idx="4">
                  <c:v>1133.53</c:v>
                </c:pt>
              </c:numCache>
            </c:numRef>
          </c:val>
          <c:extLst>
            <c:ext xmlns:c16="http://schemas.microsoft.com/office/drawing/2014/chart" uri="{C3380CC4-5D6E-409C-BE32-E72D297353CC}">
              <c16:uniqueId val="{00000000-E594-48FA-B35F-A63C317A42B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E594-48FA-B35F-A63C317A42B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93.71</c:v>
                </c:pt>
                <c:pt idx="1">
                  <c:v>91.16</c:v>
                </c:pt>
                <c:pt idx="2">
                  <c:v>93.52</c:v>
                </c:pt>
                <c:pt idx="3">
                  <c:v>92.85</c:v>
                </c:pt>
                <c:pt idx="4">
                  <c:v>90.91</c:v>
                </c:pt>
              </c:numCache>
            </c:numRef>
          </c:val>
          <c:extLst>
            <c:ext xmlns:c16="http://schemas.microsoft.com/office/drawing/2014/chart" uri="{C3380CC4-5D6E-409C-BE32-E72D297353CC}">
              <c16:uniqueId val="{00000000-CFAA-45F3-AD2F-A521AB894BE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CFAA-45F3-AD2F-A521AB894BE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155.96</c:v>
                </c:pt>
                <c:pt idx="1">
                  <c:v>160.03</c:v>
                </c:pt>
                <c:pt idx="2">
                  <c:v>155.85</c:v>
                </c:pt>
                <c:pt idx="3">
                  <c:v>156.88</c:v>
                </c:pt>
                <c:pt idx="4">
                  <c:v>161.35</c:v>
                </c:pt>
              </c:numCache>
            </c:numRef>
          </c:val>
          <c:extLst>
            <c:ext xmlns:c16="http://schemas.microsoft.com/office/drawing/2014/chart" uri="{C3380CC4-5D6E-409C-BE32-E72D297353CC}">
              <c16:uniqueId val="{00000000-8A3A-4925-96DF-0980AD91F06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8A3A-4925-96DF-0980AD91F06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9" sqref="B9:H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石川県　中能登町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A6</v>
      </c>
      <c r="X8" s="75"/>
      <c r="Y8" s="75"/>
      <c r="Z8" s="75"/>
      <c r="AA8" s="75"/>
      <c r="AB8" s="75"/>
      <c r="AC8" s="75"/>
      <c r="AD8" s="75" t="str">
        <f>データ!$M$6</f>
        <v>非設置</v>
      </c>
      <c r="AE8" s="75"/>
      <c r="AF8" s="75"/>
      <c r="AG8" s="75"/>
      <c r="AH8" s="75"/>
      <c r="AI8" s="75"/>
      <c r="AJ8" s="75"/>
      <c r="AK8" s="2"/>
      <c r="AL8" s="66">
        <f>データ!$R$6</f>
        <v>17351</v>
      </c>
      <c r="AM8" s="66"/>
      <c r="AN8" s="66"/>
      <c r="AO8" s="66"/>
      <c r="AP8" s="66"/>
      <c r="AQ8" s="66"/>
      <c r="AR8" s="66"/>
      <c r="AS8" s="66"/>
      <c r="AT8" s="37">
        <f>データ!$S$6</f>
        <v>89.45</v>
      </c>
      <c r="AU8" s="38"/>
      <c r="AV8" s="38"/>
      <c r="AW8" s="38"/>
      <c r="AX8" s="38"/>
      <c r="AY8" s="38"/>
      <c r="AZ8" s="38"/>
      <c r="BA8" s="38"/>
      <c r="BB8" s="55">
        <f>データ!$T$6</f>
        <v>193.97</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62.13</v>
      </c>
      <c r="J10" s="38"/>
      <c r="K10" s="38"/>
      <c r="L10" s="38"/>
      <c r="M10" s="38"/>
      <c r="N10" s="38"/>
      <c r="O10" s="65"/>
      <c r="P10" s="55">
        <f>データ!$P$6</f>
        <v>98.57</v>
      </c>
      <c r="Q10" s="55"/>
      <c r="R10" s="55"/>
      <c r="S10" s="55"/>
      <c r="T10" s="55"/>
      <c r="U10" s="55"/>
      <c r="V10" s="55"/>
      <c r="W10" s="66">
        <f>データ!$Q$6</f>
        <v>2915</v>
      </c>
      <c r="X10" s="66"/>
      <c r="Y10" s="66"/>
      <c r="Z10" s="66"/>
      <c r="AA10" s="66"/>
      <c r="AB10" s="66"/>
      <c r="AC10" s="66"/>
      <c r="AD10" s="2"/>
      <c r="AE10" s="2"/>
      <c r="AF10" s="2"/>
      <c r="AG10" s="2"/>
      <c r="AH10" s="2"/>
      <c r="AI10" s="2"/>
      <c r="AJ10" s="2"/>
      <c r="AK10" s="2"/>
      <c r="AL10" s="66">
        <f>データ!$U$6</f>
        <v>16976</v>
      </c>
      <c r="AM10" s="66"/>
      <c r="AN10" s="66"/>
      <c r="AO10" s="66"/>
      <c r="AP10" s="66"/>
      <c r="AQ10" s="66"/>
      <c r="AR10" s="66"/>
      <c r="AS10" s="66"/>
      <c r="AT10" s="37">
        <f>データ!$V$6</f>
        <v>34.86</v>
      </c>
      <c r="AU10" s="38"/>
      <c r="AV10" s="38"/>
      <c r="AW10" s="38"/>
      <c r="AX10" s="38"/>
      <c r="AY10" s="38"/>
      <c r="AZ10" s="38"/>
      <c r="BA10" s="38"/>
      <c r="BB10" s="55">
        <f>データ!$W$6</f>
        <v>486.98</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114</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113</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QVyBjmaOprVcb6eie39mxaocX5hREQCssbFs8ma+foX88iH9Y96Jxzku1rmyer5S+D/tdbTIju7uZXsJ8ghHWQ==" saltValue="t8GtF1d6sdkASH3RD/j+2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174076</v>
      </c>
      <c r="D6" s="20">
        <f t="shared" si="3"/>
        <v>46</v>
      </c>
      <c r="E6" s="20">
        <f t="shared" si="3"/>
        <v>1</v>
      </c>
      <c r="F6" s="20">
        <f t="shared" si="3"/>
        <v>0</v>
      </c>
      <c r="G6" s="20">
        <f t="shared" si="3"/>
        <v>1</v>
      </c>
      <c r="H6" s="20" t="str">
        <f t="shared" si="3"/>
        <v>石川県　中能登町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62.13</v>
      </c>
      <c r="P6" s="21">
        <f t="shared" si="3"/>
        <v>98.57</v>
      </c>
      <c r="Q6" s="21">
        <f t="shared" si="3"/>
        <v>2915</v>
      </c>
      <c r="R6" s="21">
        <f t="shared" si="3"/>
        <v>17351</v>
      </c>
      <c r="S6" s="21">
        <f t="shared" si="3"/>
        <v>89.45</v>
      </c>
      <c r="T6" s="21">
        <f t="shared" si="3"/>
        <v>193.97</v>
      </c>
      <c r="U6" s="21">
        <f t="shared" si="3"/>
        <v>16976</v>
      </c>
      <c r="V6" s="21">
        <f t="shared" si="3"/>
        <v>34.86</v>
      </c>
      <c r="W6" s="21">
        <f t="shared" si="3"/>
        <v>486.98</v>
      </c>
      <c r="X6" s="22">
        <f>IF(X7="",NA(),X7)</f>
        <v>97.37</v>
      </c>
      <c r="Y6" s="22">
        <f t="shared" ref="Y6:AG6" si="4">IF(Y7="",NA(),Y7)</f>
        <v>95.76</v>
      </c>
      <c r="Z6" s="22">
        <f t="shared" si="4"/>
        <v>97.21</v>
      </c>
      <c r="AA6" s="22">
        <f t="shared" si="4"/>
        <v>96.77</v>
      </c>
      <c r="AB6" s="22">
        <f t="shared" si="4"/>
        <v>95.55</v>
      </c>
      <c r="AC6" s="22">
        <f t="shared" si="4"/>
        <v>110.05</v>
      </c>
      <c r="AD6" s="22">
        <f t="shared" si="4"/>
        <v>108.87</v>
      </c>
      <c r="AE6" s="22">
        <f t="shared" si="4"/>
        <v>108.61</v>
      </c>
      <c r="AF6" s="22">
        <f t="shared" si="4"/>
        <v>108.35</v>
      </c>
      <c r="AG6" s="22">
        <f t="shared" si="4"/>
        <v>108.84</v>
      </c>
      <c r="AH6" s="21" t="str">
        <f>IF(AH7="","",IF(AH7="-","【-】","【"&amp;SUBSTITUTE(TEXT(AH7,"#,##0.00"),"-","△")&amp;"】"))</f>
        <v>【111.39】</v>
      </c>
      <c r="AI6" s="22">
        <f>IF(AI7="",NA(),AI7)</f>
        <v>0.88</v>
      </c>
      <c r="AJ6" s="22">
        <f t="shared" ref="AJ6:AR6" si="5">IF(AJ7="",NA(),AJ7)</f>
        <v>6.8</v>
      </c>
      <c r="AK6" s="22">
        <f t="shared" si="5"/>
        <v>4.46</v>
      </c>
      <c r="AL6" s="22">
        <f t="shared" si="5"/>
        <v>6.07</v>
      </c>
      <c r="AM6" s="22">
        <f t="shared" si="5"/>
        <v>13.42</v>
      </c>
      <c r="AN6" s="22">
        <f t="shared" si="5"/>
        <v>2.64</v>
      </c>
      <c r="AO6" s="22">
        <f t="shared" si="5"/>
        <v>3.16</v>
      </c>
      <c r="AP6" s="22">
        <f t="shared" si="5"/>
        <v>3.59</v>
      </c>
      <c r="AQ6" s="22">
        <f t="shared" si="5"/>
        <v>3.98</v>
      </c>
      <c r="AR6" s="22">
        <f t="shared" si="5"/>
        <v>6.02</v>
      </c>
      <c r="AS6" s="21" t="str">
        <f>IF(AS7="","",IF(AS7="-","【-】","【"&amp;SUBSTITUTE(TEXT(AS7,"#,##0.00"),"-","△")&amp;"】"))</f>
        <v>【1.30】</v>
      </c>
      <c r="AT6" s="22">
        <f>IF(AT7="",NA(),AT7)</f>
        <v>241.81</v>
      </c>
      <c r="AU6" s="22">
        <f t="shared" ref="AU6:BC6" si="6">IF(AU7="",NA(),AU7)</f>
        <v>296.64</v>
      </c>
      <c r="AV6" s="22">
        <f t="shared" si="6"/>
        <v>338.4</v>
      </c>
      <c r="AW6" s="22">
        <f t="shared" si="6"/>
        <v>214.16</v>
      </c>
      <c r="AX6" s="22">
        <f t="shared" si="6"/>
        <v>232.27</v>
      </c>
      <c r="AY6" s="22">
        <f t="shared" si="6"/>
        <v>359.47</v>
      </c>
      <c r="AZ6" s="22">
        <f t="shared" si="6"/>
        <v>369.69</v>
      </c>
      <c r="BA6" s="22">
        <f t="shared" si="6"/>
        <v>379.08</v>
      </c>
      <c r="BB6" s="22">
        <f t="shared" si="6"/>
        <v>367.55</v>
      </c>
      <c r="BC6" s="22">
        <f t="shared" si="6"/>
        <v>378.56</v>
      </c>
      <c r="BD6" s="21" t="str">
        <f>IF(BD7="","",IF(BD7="-","【-】","【"&amp;SUBSTITUTE(TEXT(BD7,"#,##0.00"),"-","△")&amp;"】"))</f>
        <v>【261.51】</v>
      </c>
      <c r="BE6" s="22">
        <f>IF(BE7="",NA(),BE7)</f>
        <v>1158.8</v>
      </c>
      <c r="BF6" s="22">
        <f t="shared" ref="BF6:BN6" si="7">IF(BF7="",NA(),BF7)</f>
        <v>1138.67</v>
      </c>
      <c r="BG6" s="22">
        <f t="shared" si="7"/>
        <v>1112.68</v>
      </c>
      <c r="BH6" s="22">
        <f t="shared" si="7"/>
        <v>1128.48</v>
      </c>
      <c r="BI6" s="22">
        <f t="shared" si="7"/>
        <v>1133.53</v>
      </c>
      <c r="BJ6" s="22">
        <f t="shared" si="7"/>
        <v>401.79</v>
      </c>
      <c r="BK6" s="22">
        <f t="shared" si="7"/>
        <v>402.99</v>
      </c>
      <c r="BL6" s="22">
        <f t="shared" si="7"/>
        <v>398.98</v>
      </c>
      <c r="BM6" s="22">
        <f t="shared" si="7"/>
        <v>418.68</v>
      </c>
      <c r="BN6" s="22">
        <f t="shared" si="7"/>
        <v>395.68</v>
      </c>
      <c r="BO6" s="21" t="str">
        <f>IF(BO7="","",IF(BO7="-","【-】","【"&amp;SUBSTITUTE(TEXT(BO7,"#,##0.00"),"-","△")&amp;"】"))</f>
        <v>【265.16】</v>
      </c>
      <c r="BP6" s="22">
        <f>IF(BP7="",NA(),BP7)</f>
        <v>93.71</v>
      </c>
      <c r="BQ6" s="22">
        <f t="shared" ref="BQ6:BY6" si="8">IF(BQ7="",NA(),BQ7)</f>
        <v>91.16</v>
      </c>
      <c r="BR6" s="22">
        <f t="shared" si="8"/>
        <v>93.52</v>
      </c>
      <c r="BS6" s="22">
        <f t="shared" si="8"/>
        <v>92.85</v>
      </c>
      <c r="BT6" s="22">
        <f t="shared" si="8"/>
        <v>90.91</v>
      </c>
      <c r="BU6" s="22">
        <f t="shared" si="8"/>
        <v>100.12</v>
      </c>
      <c r="BV6" s="22">
        <f t="shared" si="8"/>
        <v>98.66</v>
      </c>
      <c r="BW6" s="22">
        <f t="shared" si="8"/>
        <v>98.64</v>
      </c>
      <c r="BX6" s="22">
        <f t="shared" si="8"/>
        <v>94.78</v>
      </c>
      <c r="BY6" s="22">
        <f t="shared" si="8"/>
        <v>97.59</v>
      </c>
      <c r="BZ6" s="21" t="str">
        <f>IF(BZ7="","",IF(BZ7="-","【-】","【"&amp;SUBSTITUTE(TEXT(BZ7,"#,##0.00"),"-","△")&amp;"】"))</f>
        <v>【102.35】</v>
      </c>
      <c r="CA6" s="22">
        <f>IF(CA7="",NA(),CA7)</f>
        <v>155.96</v>
      </c>
      <c r="CB6" s="22">
        <f t="shared" ref="CB6:CJ6" si="9">IF(CB7="",NA(),CB7)</f>
        <v>160.03</v>
      </c>
      <c r="CC6" s="22">
        <f t="shared" si="9"/>
        <v>155.85</v>
      </c>
      <c r="CD6" s="22">
        <f t="shared" si="9"/>
        <v>156.88</v>
      </c>
      <c r="CE6" s="22">
        <f t="shared" si="9"/>
        <v>161.35</v>
      </c>
      <c r="CF6" s="22">
        <f t="shared" si="9"/>
        <v>174.97</v>
      </c>
      <c r="CG6" s="22">
        <f t="shared" si="9"/>
        <v>178.59</v>
      </c>
      <c r="CH6" s="22">
        <f t="shared" si="9"/>
        <v>178.92</v>
      </c>
      <c r="CI6" s="22">
        <f t="shared" si="9"/>
        <v>181.3</v>
      </c>
      <c r="CJ6" s="22">
        <f t="shared" si="9"/>
        <v>181.71</v>
      </c>
      <c r="CK6" s="21" t="str">
        <f>IF(CK7="","",IF(CK7="-","【-】","【"&amp;SUBSTITUTE(TEXT(CK7,"#,##0.00"),"-","△")&amp;"】"))</f>
        <v>【167.74】</v>
      </c>
      <c r="CL6" s="22">
        <f>IF(CL7="",NA(),CL7)</f>
        <v>58.89</v>
      </c>
      <c r="CM6" s="22">
        <f t="shared" ref="CM6:CU6" si="10">IF(CM7="",NA(),CM7)</f>
        <v>60.36</v>
      </c>
      <c r="CN6" s="22">
        <f t="shared" si="10"/>
        <v>59.91</v>
      </c>
      <c r="CO6" s="22">
        <f t="shared" si="10"/>
        <v>59.51</v>
      </c>
      <c r="CP6" s="22">
        <f t="shared" si="10"/>
        <v>61.04</v>
      </c>
      <c r="CQ6" s="22">
        <f t="shared" si="10"/>
        <v>55.63</v>
      </c>
      <c r="CR6" s="22">
        <f t="shared" si="10"/>
        <v>55.03</v>
      </c>
      <c r="CS6" s="22">
        <f t="shared" si="10"/>
        <v>55.14</v>
      </c>
      <c r="CT6" s="22">
        <f t="shared" si="10"/>
        <v>55.89</v>
      </c>
      <c r="CU6" s="22">
        <f t="shared" si="10"/>
        <v>55.72</v>
      </c>
      <c r="CV6" s="21" t="str">
        <f>IF(CV7="","",IF(CV7="-","【-】","【"&amp;SUBSTITUTE(TEXT(CV7,"#,##0.00"),"-","△")&amp;"】"))</f>
        <v>【60.29】</v>
      </c>
      <c r="CW6" s="22">
        <f>IF(CW7="",NA(),CW7)</f>
        <v>87.47</v>
      </c>
      <c r="CX6" s="22">
        <f t="shared" ref="CX6:DF6" si="11">IF(CX7="",NA(),CX7)</f>
        <v>87.55</v>
      </c>
      <c r="CY6" s="22">
        <f t="shared" si="11"/>
        <v>90.43</v>
      </c>
      <c r="CZ6" s="22">
        <f t="shared" si="11"/>
        <v>91.43</v>
      </c>
      <c r="DA6" s="22">
        <f t="shared" si="11"/>
        <v>86.87</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32.200000000000003</v>
      </c>
      <c r="DI6" s="22">
        <f t="shared" ref="DI6:DQ6" si="12">IF(DI7="",NA(),DI7)</f>
        <v>33.83</v>
      </c>
      <c r="DJ6" s="22">
        <f t="shared" si="12"/>
        <v>35.380000000000003</v>
      </c>
      <c r="DK6" s="22">
        <f t="shared" si="12"/>
        <v>36.67</v>
      </c>
      <c r="DL6" s="22">
        <f t="shared" si="12"/>
        <v>38.520000000000003</v>
      </c>
      <c r="DM6" s="22">
        <f t="shared" si="12"/>
        <v>48.05</v>
      </c>
      <c r="DN6" s="22">
        <f t="shared" si="12"/>
        <v>48.87</v>
      </c>
      <c r="DO6" s="22">
        <f t="shared" si="12"/>
        <v>49.92</v>
      </c>
      <c r="DP6" s="22">
        <f t="shared" si="12"/>
        <v>50.63</v>
      </c>
      <c r="DQ6" s="22">
        <f t="shared" si="12"/>
        <v>51.29</v>
      </c>
      <c r="DR6" s="21" t="str">
        <f>IF(DR7="","",IF(DR7="-","【-】","【"&amp;SUBSTITUTE(TEXT(DR7,"#,##0.00"),"-","△")&amp;"】"))</f>
        <v>【50.88】</v>
      </c>
      <c r="DS6" s="21">
        <f>IF(DS7="",NA(),DS7)</f>
        <v>0</v>
      </c>
      <c r="DT6" s="21">
        <f t="shared" ref="DT6:EB6" si="13">IF(DT7="",NA(),DT7)</f>
        <v>0</v>
      </c>
      <c r="DU6" s="21">
        <f t="shared" si="13"/>
        <v>0</v>
      </c>
      <c r="DV6" s="21">
        <f t="shared" si="13"/>
        <v>0</v>
      </c>
      <c r="DW6" s="21">
        <f t="shared" si="13"/>
        <v>0</v>
      </c>
      <c r="DX6" s="22">
        <f t="shared" si="13"/>
        <v>13.39</v>
      </c>
      <c r="DY6" s="22">
        <f t="shared" si="13"/>
        <v>14.85</v>
      </c>
      <c r="DZ6" s="22">
        <f t="shared" si="13"/>
        <v>16.88</v>
      </c>
      <c r="EA6" s="22">
        <f t="shared" si="13"/>
        <v>18.28</v>
      </c>
      <c r="EB6" s="22">
        <f t="shared" si="13"/>
        <v>19.61</v>
      </c>
      <c r="EC6" s="21" t="str">
        <f>IF(EC7="","",IF(EC7="-","【-】","【"&amp;SUBSTITUTE(TEXT(EC7,"#,##0.00"),"-","△")&amp;"】"))</f>
        <v>【22.30】</v>
      </c>
      <c r="ED6" s="22">
        <f>IF(ED7="",NA(),ED7)</f>
        <v>0.21</v>
      </c>
      <c r="EE6" s="22">
        <f t="shared" ref="EE6:EM6" si="14">IF(EE7="",NA(),EE7)</f>
        <v>0.24</v>
      </c>
      <c r="EF6" s="22">
        <f t="shared" si="14"/>
        <v>0.79</v>
      </c>
      <c r="EG6" s="22">
        <f t="shared" si="14"/>
        <v>1.27</v>
      </c>
      <c r="EH6" s="22">
        <f t="shared" si="14"/>
        <v>0.26</v>
      </c>
      <c r="EI6" s="22">
        <f t="shared" si="14"/>
        <v>0.54</v>
      </c>
      <c r="EJ6" s="22">
        <f t="shared" si="14"/>
        <v>0.5</v>
      </c>
      <c r="EK6" s="22">
        <f t="shared" si="14"/>
        <v>0.52</v>
      </c>
      <c r="EL6" s="22">
        <f t="shared" si="14"/>
        <v>0.53</v>
      </c>
      <c r="EM6" s="22">
        <f t="shared" si="14"/>
        <v>0.48</v>
      </c>
      <c r="EN6" s="21" t="str">
        <f>IF(EN7="","",IF(EN7="-","【-】","【"&amp;SUBSTITUTE(TEXT(EN7,"#,##0.00"),"-","△")&amp;"】"))</f>
        <v>【0.66】</v>
      </c>
    </row>
    <row r="7" spans="1:144" s="23" customFormat="1" x14ac:dyDescent="0.15">
      <c r="A7" s="15"/>
      <c r="B7" s="24">
        <v>2021</v>
      </c>
      <c r="C7" s="24">
        <v>174076</v>
      </c>
      <c r="D7" s="24">
        <v>46</v>
      </c>
      <c r="E7" s="24">
        <v>1</v>
      </c>
      <c r="F7" s="24">
        <v>0</v>
      </c>
      <c r="G7" s="24">
        <v>1</v>
      </c>
      <c r="H7" s="24" t="s">
        <v>93</v>
      </c>
      <c r="I7" s="24" t="s">
        <v>94</v>
      </c>
      <c r="J7" s="24" t="s">
        <v>95</v>
      </c>
      <c r="K7" s="24" t="s">
        <v>96</v>
      </c>
      <c r="L7" s="24" t="s">
        <v>97</v>
      </c>
      <c r="M7" s="24" t="s">
        <v>98</v>
      </c>
      <c r="N7" s="25" t="s">
        <v>99</v>
      </c>
      <c r="O7" s="25">
        <v>62.13</v>
      </c>
      <c r="P7" s="25">
        <v>98.57</v>
      </c>
      <c r="Q7" s="25">
        <v>2915</v>
      </c>
      <c r="R7" s="25">
        <v>17351</v>
      </c>
      <c r="S7" s="25">
        <v>89.45</v>
      </c>
      <c r="T7" s="25">
        <v>193.97</v>
      </c>
      <c r="U7" s="25">
        <v>16976</v>
      </c>
      <c r="V7" s="25">
        <v>34.86</v>
      </c>
      <c r="W7" s="25">
        <v>486.98</v>
      </c>
      <c r="X7" s="25">
        <v>97.37</v>
      </c>
      <c r="Y7" s="25">
        <v>95.76</v>
      </c>
      <c r="Z7" s="25">
        <v>97.21</v>
      </c>
      <c r="AA7" s="25">
        <v>96.77</v>
      </c>
      <c r="AB7" s="25">
        <v>95.55</v>
      </c>
      <c r="AC7" s="25">
        <v>110.05</v>
      </c>
      <c r="AD7" s="25">
        <v>108.87</v>
      </c>
      <c r="AE7" s="25">
        <v>108.61</v>
      </c>
      <c r="AF7" s="25">
        <v>108.35</v>
      </c>
      <c r="AG7" s="25">
        <v>108.84</v>
      </c>
      <c r="AH7" s="25">
        <v>111.39</v>
      </c>
      <c r="AI7" s="25">
        <v>0.88</v>
      </c>
      <c r="AJ7" s="25">
        <v>6.8</v>
      </c>
      <c r="AK7" s="25">
        <v>4.46</v>
      </c>
      <c r="AL7" s="25">
        <v>6.07</v>
      </c>
      <c r="AM7" s="25">
        <v>13.42</v>
      </c>
      <c r="AN7" s="25">
        <v>2.64</v>
      </c>
      <c r="AO7" s="25">
        <v>3.16</v>
      </c>
      <c r="AP7" s="25">
        <v>3.59</v>
      </c>
      <c r="AQ7" s="25">
        <v>3.98</v>
      </c>
      <c r="AR7" s="25">
        <v>6.02</v>
      </c>
      <c r="AS7" s="25">
        <v>1.3</v>
      </c>
      <c r="AT7" s="25">
        <v>241.81</v>
      </c>
      <c r="AU7" s="25">
        <v>296.64</v>
      </c>
      <c r="AV7" s="25">
        <v>338.4</v>
      </c>
      <c r="AW7" s="25">
        <v>214.16</v>
      </c>
      <c r="AX7" s="25">
        <v>232.27</v>
      </c>
      <c r="AY7" s="25">
        <v>359.47</v>
      </c>
      <c r="AZ7" s="25">
        <v>369.69</v>
      </c>
      <c r="BA7" s="25">
        <v>379.08</v>
      </c>
      <c r="BB7" s="25">
        <v>367.55</v>
      </c>
      <c r="BC7" s="25">
        <v>378.56</v>
      </c>
      <c r="BD7" s="25">
        <v>261.51</v>
      </c>
      <c r="BE7" s="25">
        <v>1158.8</v>
      </c>
      <c r="BF7" s="25">
        <v>1138.67</v>
      </c>
      <c r="BG7" s="25">
        <v>1112.68</v>
      </c>
      <c r="BH7" s="25">
        <v>1128.48</v>
      </c>
      <c r="BI7" s="25">
        <v>1133.53</v>
      </c>
      <c r="BJ7" s="25">
        <v>401.79</v>
      </c>
      <c r="BK7" s="25">
        <v>402.99</v>
      </c>
      <c r="BL7" s="25">
        <v>398.98</v>
      </c>
      <c r="BM7" s="25">
        <v>418.68</v>
      </c>
      <c r="BN7" s="25">
        <v>395.68</v>
      </c>
      <c r="BO7" s="25">
        <v>265.16000000000003</v>
      </c>
      <c r="BP7" s="25">
        <v>93.71</v>
      </c>
      <c r="BQ7" s="25">
        <v>91.16</v>
      </c>
      <c r="BR7" s="25">
        <v>93.52</v>
      </c>
      <c r="BS7" s="25">
        <v>92.85</v>
      </c>
      <c r="BT7" s="25">
        <v>90.91</v>
      </c>
      <c r="BU7" s="25">
        <v>100.12</v>
      </c>
      <c r="BV7" s="25">
        <v>98.66</v>
      </c>
      <c r="BW7" s="25">
        <v>98.64</v>
      </c>
      <c r="BX7" s="25">
        <v>94.78</v>
      </c>
      <c r="BY7" s="25">
        <v>97.59</v>
      </c>
      <c r="BZ7" s="25">
        <v>102.35</v>
      </c>
      <c r="CA7" s="25">
        <v>155.96</v>
      </c>
      <c r="CB7" s="25">
        <v>160.03</v>
      </c>
      <c r="CC7" s="25">
        <v>155.85</v>
      </c>
      <c r="CD7" s="25">
        <v>156.88</v>
      </c>
      <c r="CE7" s="25">
        <v>161.35</v>
      </c>
      <c r="CF7" s="25">
        <v>174.97</v>
      </c>
      <c r="CG7" s="25">
        <v>178.59</v>
      </c>
      <c r="CH7" s="25">
        <v>178.92</v>
      </c>
      <c r="CI7" s="25">
        <v>181.3</v>
      </c>
      <c r="CJ7" s="25">
        <v>181.71</v>
      </c>
      <c r="CK7" s="25">
        <v>167.74</v>
      </c>
      <c r="CL7" s="25">
        <v>58.89</v>
      </c>
      <c r="CM7" s="25">
        <v>60.36</v>
      </c>
      <c r="CN7" s="25">
        <v>59.91</v>
      </c>
      <c r="CO7" s="25">
        <v>59.51</v>
      </c>
      <c r="CP7" s="25">
        <v>61.04</v>
      </c>
      <c r="CQ7" s="25">
        <v>55.63</v>
      </c>
      <c r="CR7" s="25">
        <v>55.03</v>
      </c>
      <c r="CS7" s="25">
        <v>55.14</v>
      </c>
      <c r="CT7" s="25">
        <v>55.89</v>
      </c>
      <c r="CU7" s="25">
        <v>55.72</v>
      </c>
      <c r="CV7" s="25">
        <v>60.29</v>
      </c>
      <c r="CW7" s="25">
        <v>87.47</v>
      </c>
      <c r="CX7" s="25">
        <v>87.55</v>
      </c>
      <c r="CY7" s="25">
        <v>90.43</v>
      </c>
      <c r="CZ7" s="25">
        <v>91.43</v>
      </c>
      <c r="DA7" s="25">
        <v>86.87</v>
      </c>
      <c r="DB7" s="25">
        <v>82.04</v>
      </c>
      <c r="DC7" s="25">
        <v>81.900000000000006</v>
      </c>
      <c r="DD7" s="25">
        <v>81.39</v>
      </c>
      <c r="DE7" s="25">
        <v>81.27</v>
      </c>
      <c r="DF7" s="25">
        <v>81.260000000000005</v>
      </c>
      <c r="DG7" s="25">
        <v>90.12</v>
      </c>
      <c r="DH7" s="25">
        <v>32.200000000000003</v>
      </c>
      <c r="DI7" s="25">
        <v>33.83</v>
      </c>
      <c r="DJ7" s="25">
        <v>35.380000000000003</v>
      </c>
      <c r="DK7" s="25">
        <v>36.67</v>
      </c>
      <c r="DL7" s="25">
        <v>38.520000000000003</v>
      </c>
      <c r="DM7" s="25">
        <v>48.05</v>
      </c>
      <c r="DN7" s="25">
        <v>48.87</v>
      </c>
      <c r="DO7" s="25">
        <v>49.92</v>
      </c>
      <c r="DP7" s="25">
        <v>50.63</v>
      </c>
      <c r="DQ7" s="25">
        <v>51.29</v>
      </c>
      <c r="DR7" s="25">
        <v>50.88</v>
      </c>
      <c r="DS7" s="25">
        <v>0</v>
      </c>
      <c r="DT7" s="25">
        <v>0</v>
      </c>
      <c r="DU7" s="25">
        <v>0</v>
      </c>
      <c r="DV7" s="25">
        <v>0</v>
      </c>
      <c r="DW7" s="25">
        <v>0</v>
      </c>
      <c r="DX7" s="25">
        <v>13.39</v>
      </c>
      <c r="DY7" s="25">
        <v>14.85</v>
      </c>
      <c r="DZ7" s="25">
        <v>16.88</v>
      </c>
      <c r="EA7" s="25">
        <v>18.28</v>
      </c>
      <c r="EB7" s="25">
        <v>19.61</v>
      </c>
      <c r="EC7" s="25">
        <v>22.3</v>
      </c>
      <c r="ED7" s="25">
        <v>0.21</v>
      </c>
      <c r="EE7" s="25">
        <v>0.24</v>
      </c>
      <c r="EF7" s="25">
        <v>0.79</v>
      </c>
      <c r="EG7" s="25">
        <v>1.27</v>
      </c>
      <c r="EH7" s="25">
        <v>0.26</v>
      </c>
      <c r="EI7" s="25">
        <v>0.54</v>
      </c>
      <c r="EJ7" s="25">
        <v>0.5</v>
      </c>
      <c r="EK7" s="25">
        <v>0.52</v>
      </c>
      <c r="EL7" s="25">
        <v>0.53</v>
      </c>
      <c r="EM7" s="25">
        <v>0.48</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2022-12-01T00:57:44Z</dcterms:created>
  <dcterms:modified xsi:type="dcterms:W3CDTF">2023-02-02T00:27:52Z</dcterms:modified>
  <cp:category/>
</cp:coreProperties>
</file>