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347\Desktop\02_別紙1～4、参考資料\【経営比較分析表】2021_174076_46_1718\"/>
    </mc:Choice>
  </mc:AlternateContent>
  <workbookProtection workbookAlgorithmName="SHA-512" workbookHashValue="MZIJLF66XjqMp6ihL9/7/Eis3x17hD7SVEq7Pt8adE8dw3oXeXlW+uVX4UtBrr/FYoCERVFYUxBFAfrXuD0Vmw==" workbookSaltValue="bpN7Neo+H79u4GaW6YfW6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I10" i="4"/>
  <c r="B10" i="4"/>
  <c r="AT8" i="4"/>
  <c r="AL8" i="4"/>
  <c r="W8" i="4"/>
  <c r="P8" i="4"/>
  <c r="I8" i="4"/>
  <c r="B6"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<sst xmlns="http://schemas.openxmlformats.org/spreadsheetml/2006/main" count="275" uniqueCount="118">
  <si>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</si>
  <si>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</si>
  <si>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</si>
  <si>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</si>
  <si>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</si>
  <si>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</si>
  <si>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</si>
  <si>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</si>
  <si>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</si>
  <si>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</si>
  <si>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</si>
  <si>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</si>
  <si>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</si>
  <si>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</si>
  <si>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</si>
  <si>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</si>
  <si>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</si>
  <si>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</si>
  <si>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</si>
  <si>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</si>
  <si>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</si>
  <si>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</si>
  <si>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</si>
  <si>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</si>
  <si>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</si>
  <si>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</si>
  <si>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</si>
  <si>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</si>
  <si>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</si>
  <si>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</si>
  <si>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</si>
  <si>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</si>
  <si>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</si>
  <si>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</si>
  <si>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</si>
  <si>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</si>
  <si>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</si>
  <si>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</si>
  <si>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</si>
  <si>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</si>
  <si>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</si>
  <si>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</si>
  <si>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</si>
  <si>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</si>
  <si>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</si>
  <si>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</si>
  <si>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</si>
  <si>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</si>
  <si>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</si>
  <si>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</si>
  <si>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</si>
  <si>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</si>
  <si>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</si>
  <si>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</si>
  <si>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</si>
  <si>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</si>
  <si>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</si>
  <si>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</si>
  <si>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</si>
  <si>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</si>
  <si>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</si>
  <si>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</si>
  <si>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</si>
  <si>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</si>
  <si>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</si>
  <si>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</si>
  <si>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</si>
  <si>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</si>
  <si>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</si>
  <si>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</si>
  <si>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</si>
  <si>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</si>
  <si>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</si>
  <si>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</si>
  <si>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</si>
  <si>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</si>
  <si>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</si>
  <si>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</si>
  <si>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</si>
  <si>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</si>
  <si>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</si>
  <si>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</si>
  <si>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</si>
  <si>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</si>
  <si>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</si>
  <si>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</si>
  <si>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</si>
  <si>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</si>
  <si>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</si>
  <si>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</si>
  <si>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</si>
  <si>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</si>
  <si>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</si>
  <si>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</si>
  <si>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</si>
  <si>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</si>
  <si>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中能登町</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</si>
  <si>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</si>
  <si>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</si>
  <si>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</si>
  <si>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</si>
  <si>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</si>
  <si>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</si>
  <si>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</si>
  <si>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</si>
  <si>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</si>
  <si>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</si>
  <si>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</si>
  <si>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</si>
  <si>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</si>
  <si>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</si>
  <si>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</si>
  <si>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</si>
  <si>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</si>
  <si>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</si>
  <si>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①経常収支比率　
　当該指標は100％以上となっているが、経常収益には本来使用料で賄わなければならない基準外繰入金も含まれていることから、次年度から使用料の改定を行い、経営改善に努めることとしている。
②累積欠損金比率
　当該指標は施設の統廃合によるもので、今後も使用料収入の確保や維持管理費の縮減に努めることで経営改善を図る。
③流動比率
　流動負債の大半を占める企業債の償還金に対し、不足する財源を一般会計繰入金や下水道事業資本費平準化債等で補っている状況である。
④企業債残高対事業規模比率
　施設の統廃合により当該事業が大幅に縮小されたことで使用料収入が減少し、高い水準になっているが、現在、企業債償還のピークを向かえ、次年度からは使用料の改定による収入の増加により、今後も減少していく見込みである。
⑤経費回収率
　施設の統廃合による事業縮小が大きく影響しているが、次年度からは使用料の改定による収入の増加が見込め、今後も汚水処理費の削減に努めることにより経費回収率の向上を図る。
⑥汚水処理原価
　今後も人口減少による有収水量の減少が見込まれることから、水洗化率の向上と維持管理費の削減に努める必要がある。
⑦施設利用率
　今後の汚水処理人口の減少を踏まえ、適切な施設規模となるよう管理運営に努める。</t>
    <rPh sb="69" eb="72">
      <t>ジネンド</t>
    </rPh>
    <rPh sb="74" eb="77">
      <t>シヨウリョウ</t>
    </rPh>
    <rPh sb="78" eb="80">
      <t>カイテイ</t>
    </rPh>
    <rPh sb="81" eb="82">
      <t>オコナ</t>
    </rPh>
    <rPh sb="84" eb="86">
      <t>ケイエイ</t>
    </rPh>
    <rPh sb="86" eb="88">
      <t>カイゼン</t>
    </rPh>
    <rPh sb="89" eb="90">
      <t>ツト</t>
    </rPh>
    <rPh sb="111" eb="113">
      <t>トウガイ</t>
    </rPh>
    <rPh sb="113" eb="115">
      <t>シヒョウ</t>
    </rPh>
    <rPh sb="116" eb="118">
      <t>シセツ</t>
    </rPh>
    <rPh sb="119" eb="122">
      <t>トウハイゴウ</t>
    </rPh>
    <rPh sb="129" eb="131">
      <t>コンゴ</t>
    </rPh>
    <rPh sb="156" eb="158">
      <t>ケイエイ</t>
    </rPh>
    <rPh sb="158" eb="160">
      <t>カイゼン</t>
    </rPh>
    <rPh sb="161" eb="162">
      <t>ハカ</t>
    </rPh>
    <rPh sb="223" eb="224">
      <t>オギナ</t>
    </rPh>
    <rPh sb="228" eb="230">
      <t>ジョウキョウ</t>
    </rPh>
    <rPh sb="264" eb="266">
      <t>オオハバ</t>
    </rPh>
    <rPh sb="267" eb="269">
      <t>シュクショウ</t>
    </rPh>
    <rPh sb="297" eb="299">
      <t>ゲンザイ</t>
    </rPh>
    <rPh sb="300" eb="302">
      <t>キギョウ</t>
    </rPh>
    <rPh sb="302" eb="303">
      <t>サイ</t>
    </rPh>
    <rPh sb="372" eb="374">
      <t>ジギョウ</t>
    </rPh>
    <rPh sb="374" eb="376">
      <t>シュクショウ</t>
    </rPh>
    <rPh sb="377" eb="378">
      <t>オオ</t>
    </rPh>
    <rPh sb="380" eb="382">
      <t>エイキョウ</t>
    </rPh>
    <rPh sb="413" eb="415">
      <t>コンゴ</t>
    </rPh>
    <rPh sb="433" eb="435">
      <t>ケイヒ</t>
    </rPh>
    <rPh sb="435" eb="437">
      <t>カイシュウ</t>
    </rPh>
    <rPh sb="437" eb="438">
      <t>リツ</t>
    </rPh>
    <rPh sb="439" eb="441">
      <t>コウジョウ</t>
    </rPh>
    <rPh sb="442" eb="443">
      <t>ハカ</t>
    </rPh>
    <rPh sb="458" eb="460">
      <t>ジンコウ</t>
    </rPh>
    <rPh sb="460" eb="462">
      <t>ゲンショウ</t>
    </rPh>
    <rPh sb="465" eb="467">
      <t>ユウシュウ</t>
    </rPh>
    <rPh sb="467" eb="469">
      <t>スイリョウ</t>
    </rPh>
    <rPh sb="470" eb="472">
      <t>ゲンショウ</t>
    </rPh>
    <rPh sb="473" eb="475">
      <t>ミコ</t>
    </rPh>
    <rPh sb="500" eb="501">
      <t>ツト</t>
    </rPh>
    <rPh sb="547" eb="549">
      <t>カンリ</t>
    </rPh>
    <rPh sb="549" eb="551">
      <t>ウンエイ</t>
    </rPh>
    <rPh sb="552" eb="553">
      <t>ツト</t>
    </rPh>
    <phoneticPr fontId="4"/>
  </si>
  <si>
    <t>　現状では耐用年数に近いものはない状況である。</t>
    <rPh sb="1" eb="3">
      <t>ゲンジョウ</t>
    </rPh>
    <phoneticPr fontId="4"/>
  </si>
  <si>
    <t>　これまでの整備事業に係る莫大な企業債残高を抱えていることで、償還金が支出の大部分を占め、経営を圧迫している状況となっている。
　また、施設の統廃合による大幅な事業縮小が大きく影響しているが、使用料の改定による収益の増収、包括的民間委託などによる維持管理費の縮減に努め、経営改善を図ることとしている。</t>
    <rPh sb="68" eb="70">
      <t>シセツ</t>
    </rPh>
    <rPh sb="71" eb="74">
      <t>トウハイゴウ</t>
    </rPh>
    <rPh sb="77" eb="79">
      <t>オオハバ</t>
    </rPh>
    <rPh sb="80" eb="82">
      <t>ジギョウ</t>
    </rPh>
    <rPh sb="82" eb="84">
      <t>シュクショウ</t>
    </rPh>
    <rPh sb="85" eb="86">
      <t>オオ</t>
    </rPh>
    <rPh sb="88" eb="90">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</si>
</sst>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388-4F7A-85A7-98A1C691667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0.01</c:v>
                </c:pt>
              </c:numCache>
            </c:numRef>
          </c:val>
          <c:smooth val="0"/>
          <c:extLst>
            <c:ext xmlns:c16="http://schemas.microsoft.com/office/drawing/2014/chart" uri="{C3380CC4-5D6E-409C-BE32-E72D297353CC}">
              <c16:uniqueId val="{00000001-A388-4F7A-85A7-98A1C691667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57.73</c:v>
                </c:pt>
                <c:pt idx="3">
                  <c:v>36.590000000000003</c:v>
                </c:pt>
                <c:pt idx="4">
                  <c:v>36.590000000000003</c:v>
                </c:pt>
              </c:numCache>
            </c:numRef>
          </c:val>
          <c:extLst>
            <c:ext xmlns:c16="http://schemas.microsoft.com/office/drawing/2014/chart" uri="{C3380CC4-5D6E-409C-BE32-E72D297353CC}">
              <c16:uniqueId val="{00000000-F6E2-4721-B1B1-31FC84ED861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54.54</c:v>
                </c:pt>
              </c:numCache>
            </c:numRef>
          </c:val>
          <c:smooth val="0"/>
          <c:extLst>
            <c:ext xmlns:c16="http://schemas.microsoft.com/office/drawing/2014/chart" uri="{C3380CC4-5D6E-409C-BE32-E72D297353CC}">
              <c16:uniqueId val="{00000001-F6E2-4721-B1B1-31FC84ED861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91.42</c:v>
                </c:pt>
                <c:pt idx="3">
                  <c:v>80.3</c:v>
                </c:pt>
                <c:pt idx="4">
                  <c:v>80.650000000000006</c:v>
                </c:pt>
              </c:numCache>
            </c:numRef>
          </c:val>
          <c:extLst>
            <c:ext xmlns:c16="http://schemas.microsoft.com/office/drawing/2014/chart" uri="{C3380CC4-5D6E-409C-BE32-E72D297353CC}">
              <c16:uniqueId val="{00000000-7FD1-46A7-AAD0-0F50FE640E2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90.3</c:v>
                </c:pt>
              </c:numCache>
            </c:numRef>
          </c:val>
          <c:smooth val="0"/>
          <c:extLst>
            <c:ext xmlns:c16="http://schemas.microsoft.com/office/drawing/2014/chart" uri="{C3380CC4-5D6E-409C-BE32-E72D297353CC}">
              <c16:uniqueId val="{00000001-7FD1-46A7-AAD0-0F50FE640E2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108.92</c:v>
                </c:pt>
                <c:pt idx="3">
                  <c:v>99.91</c:v>
                </c:pt>
                <c:pt idx="4">
                  <c:v>100.03</c:v>
                </c:pt>
              </c:numCache>
            </c:numRef>
          </c:val>
          <c:extLst>
            <c:ext xmlns:c16="http://schemas.microsoft.com/office/drawing/2014/chart" uri="{C3380CC4-5D6E-409C-BE32-E72D297353CC}">
              <c16:uniqueId val="{00000000-26FB-490D-96C5-7E3C6B5152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102.11</c:v>
                </c:pt>
              </c:numCache>
            </c:numRef>
          </c:val>
          <c:smooth val="0"/>
          <c:extLst>
            <c:ext xmlns:c16="http://schemas.microsoft.com/office/drawing/2014/chart" uri="{C3380CC4-5D6E-409C-BE32-E72D297353CC}">
              <c16:uniqueId val="{00000001-26FB-490D-96C5-7E3C6B5152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3.88</c:v>
                </c:pt>
                <c:pt idx="3">
                  <c:v>7.17</c:v>
                </c:pt>
                <c:pt idx="4">
                  <c:v>10.6</c:v>
                </c:pt>
              </c:numCache>
            </c:numRef>
          </c:val>
          <c:extLst>
            <c:ext xmlns:c16="http://schemas.microsoft.com/office/drawing/2014/chart" uri="{C3380CC4-5D6E-409C-BE32-E72D297353CC}">
              <c16:uniqueId val="{00000000-3E28-4A4C-A6BB-7004B79E320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28.12</c:v>
                </c:pt>
              </c:numCache>
            </c:numRef>
          </c:val>
          <c:smooth val="0"/>
          <c:extLst>
            <c:ext xmlns:c16="http://schemas.microsoft.com/office/drawing/2014/chart" uri="{C3380CC4-5D6E-409C-BE32-E72D297353CC}">
              <c16:uniqueId val="{00000001-3E28-4A4C-A6BB-7004B79E320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923-459F-B61F-B9279968727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7923-459F-B61F-B9279968727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c:v>20540.509999999998</c:v>
                </c:pt>
                <c:pt idx="4">
                  <c:v>20740.34</c:v>
                </c:pt>
              </c:numCache>
            </c:numRef>
          </c:val>
          <c:extLst>
            <c:ext xmlns:c16="http://schemas.microsoft.com/office/drawing/2014/chart" uri="{C3380CC4-5D6E-409C-BE32-E72D297353CC}">
              <c16:uniqueId val="{00000000-C84F-4C9E-8673-B11CDAB8B9F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124.9</c:v>
                </c:pt>
              </c:numCache>
            </c:numRef>
          </c:val>
          <c:smooth val="0"/>
          <c:extLst>
            <c:ext xmlns:c16="http://schemas.microsoft.com/office/drawing/2014/chart" uri="{C3380CC4-5D6E-409C-BE32-E72D297353CC}">
              <c16:uniqueId val="{00000001-C84F-4C9E-8673-B11CDAB8B9F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8.68</c:v>
                </c:pt>
                <c:pt idx="3">
                  <c:v>9.17</c:v>
                </c:pt>
                <c:pt idx="4">
                  <c:v>10.36</c:v>
                </c:pt>
              </c:numCache>
            </c:numRef>
          </c:val>
          <c:extLst>
            <c:ext xmlns:c16="http://schemas.microsoft.com/office/drawing/2014/chart" uri="{C3380CC4-5D6E-409C-BE32-E72D297353CC}">
              <c16:uniqueId val="{00000000-5133-4D66-8B63-B5C5E15BD82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33.58</c:v>
                </c:pt>
              </c:numCache>
            </c:numRef>
          </c:val>
          <c:smooth val="0"/>
          <c:extLst>
            <c:ext xmlns:c16="http://schemas.microsoft.com/office/drawing/2014/chart" uri="{C3380CC4-5D6E-409C-BE32-E72D297353CC}">
              <c16:uniqueId val="{00000001-5133-4D66-8B63-B5C5E15BD82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7877.13</c:v>
                </c:pt>
                <c:pt idx="3">
                  <c:v>124987.9</c:v>
                </c:pt>
                <c:pt idx="4">
                  <c:v>100196.45</c:v>
                </c:pt>
              </c:numCache>
            </c:numRef>
          </c:val>
          <c:extLst>
            <c:ext xmlns:c16="http://schemas.microsoft.com/office/drawing/2014/chart" uri="{C3380CC4-5D6E-409C-BE32-E72D297353CC}">
              <c16:uniqueId val="{00000000-5654-4DCE-8AAF-3A81B677DD1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778.81</c:v>
                </c:pt>
              </c:numCache>
            </c:numRef>
          </c:val>
          <c:smooth val="0"/>
          <c:extLst>
            <c:ext xmlns:c16="http://schemas.microsoft.com/office/drawing/2014/chart" uri="{C3380CC4-5D6E-409C-BE32-E72D297353CC}">
              <c16:uniqueId val="{00000001-5654-4DCE-8AAF-3A81B677DD1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61.97</c:v>
                </c:pt>
                <c:pt idx="3">
                  <c:v>9.4700000000000006</c:v>
                </c:pt>
                <c:pt idx="4">
                  <c:v>27.95</c:v>
                </c:pt>
              </c:numCache>
            </c:numRef>
          </c:val>
          <c:extLst>
            <c:ext xmlns:c16="http://schemas.microsoft.com/office/drawing/2014/chart" uri="{C3380CC4-5D6E-409C-BE32-E72D297353CC}">
              <c16:uniqueId val="{00000000-1F2C-462B-BA82-D78771AA50D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67.23</c:v>
                </c:pt>
              </c:numCache>
            </c:numRef>
          </c:val>
          <c:smooth val="0"/>
          <c:extLst>
            <c:ext xmlns:c16="http://schemas.microsoft.com/office/drawing/2014/chart" uri="{C3380CC4-5D6E-409C-BE32-E72D297353CC}">
              <c16:uniqueId val="{00000001-1F2C-462B-BA82-D78771AA50D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218.15</c:v>
                </c:pt>
                <c:pt idx="3">
                  <c:v>1390.92</c:v>
                </c:pt>
                <c:pt idx="4">
                  <c:v>469.26</c:v>
                </c:pt>
              </c:numCache>
            </c:numRef>
          </c:val>
          <c:extLst>
            <c:ext xmlns:c16="http://schemas.microsoft.com/office/drawing/2014/chart" uri="{C3380CC4-5D6E-409C-BE32-E72D297353CC}">
              <c16:uniqueId val="{00000000-1F7F-49E9-8BC6-42F021637A2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228.21</c:v>
                </c:pt>
              </c:numCache>
            </c:numRef>
          </c:val>
          <c:smooth val="0"/>
          <c:extLst>
            <c:ext xmlns:c16="http://schemas.microsoft.com/office/drawing/2014/chart" uri="{C3380CC4-5D6E-409C-BE32-E72D297353CC}">
              <c16:uniqueId val="{00000001-1F7F-49E9-8BC6-42F021637A2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中能登町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17351</v>
      </c>
      <c r="AM8" s="42"/>
      <c r="AN8" s="42"/>
      <c r="AO8" s="42"/>
      <c r="AP8" s="42"/>
      <c r="AQ8" s="42"/>
      <c r="AR8" s="42"/>
      <c r="AS8" s="42"/>
      <c r="AT8" s="35">
        <f>データ!T6</f>
        <v>89.45</v>
      </c>
      <c r="AU8" s="35"/>
      <c r="AV8" s="35"/>
      <c r="AW8" s="35"/>
      <c r="AX8" s="35"/>
      <c r="AY8" s="35"/>
      <c r="AZ8" s="35"/>
      <c r="BA8" s="35"/>
      <c r="BB8" s="35">
        <f>データ!U6</f>
        <v>193.97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54.08</v>
      </c>
      <c r="J10" s="35"/>
      <c r="K10" s="35"/>
      <c r="L10" s="35"/>
      <c r="M10" s="35"/>
      <c r="N10" s="35"/>
      <c r="O10" s="35"/>
      <c r="P10" s="35">
        <f>データ!P6</f>
        <v>0.36</v>
      </c>
      <c r="Q10" s="35"/>
      <c r="R10" s="35"/>
      <c r="S10" s="35"/>
      <c r="T10" s="35"/>
      <c r="U10" s="35"/>
      <c r="V10" s="35"/>
      <c r="W10" s="35">
        <f>データ!Q6</f>
        <v>97.07</v>
      </c>
      <c r="X10" s="35"/>
      <c r="Y10" s="35"/>
      <c r="Z10" s="35"/>
      <c r="AA10" s="35"/>
      <c r="AB10" s="35"/>
      <c r="AC10" s="35"/>
      <c r="AD10" s="42">
        <f>データ!R6</f>
        <v>2750</v>
      </c>
      <c r="AE10" s="42"/>
      <c r="AF10" s="42"/>
      <c r="AG10" s="42"/>
      <c r="AH10" s="42"/>
      <c r="AI10" s="42"/>
      <c r="AJ10" s="42"/>
      <c r="AK10" s="2"/>
      <c r="AL10" s="42">
        <f>データ!V6</f>
        <v>62</v>
      </c>
      <c r="AM10" s="42"/>
      <c r="AN10" s="42"/>
      <c r="AO10" s="42"/>
      <c r="AP10" s="42"/>
      <c r="AQ10" s="42"/>
      <c r="AR10" s="42"/>
      <c r="AS10" s="42"/>
      <c r="AT10" s="35">
        <f>データ!W6</f>
        <v>0.14000000000000001</v>
      </c>
      <c r="AU10" s="35"/>
      <c r="AV10" s="35"/>
      <c r="AW10" s="35"/>
      <c r="AX10" s="35"/>
      <c r="AY10" s="35"/>
      <c r="AZ10" s="35"/>
      <c r="BA10" s="35"/>
      <c r="BB10" s="35">
        <f>データ!X6</f>
        <v>442.86</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qth2j3gQB/sEJFEs7e7duuOmyYSbEVpr0jT8ljVooAiFdj5ALh+tj9Ma1qiIFbvUFaC8/85HB6xxLcXa0RHf/g==" saltValue="qX3+tsyIHK+rE56KytYdM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174076</v>
      </c>
      <c r="D6" s="19">
        <f t="shared" si="3"/>
        <v>46</v>
      </c>
      <c r="E6" s="19">
        <f t="shared" si="3"/>
        <v>17</v>
      </c>
      <c r="F6" s="19">
        <f t="shared" si="3"/>
        <v>5</v>
      </c>
      <c r="G6" s="19">
        <f t="shared" si="3"/>
        <v>0</v>
      </c>
      <c r="H6" s="19" t="str">
        <f t="shared" si="3"/>
        <v>石川県　中能登町</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54.08</v>
      </c>
      <c r="P6" s="20">
        <f t="shared" si="3"/>
        <v>0.36</v>
      </c>
      <c r="Q6" s="20">
        <f t="shared" si="3"/>
        <v>97.07</v>
      </c>
      <c r="R6" s="20">
        <f t="shared" si="3"/>
        <v>2750</v>
      </c>
      <c r="S6" s="20">
        <f t="shared" si="3"/>
        <v>17351</v>
      </c>
      <c r="T6" s="20">
        <f t="shared" si="3"/>
        <v>89.45</v>
      </c>
      <c r="U6" s="20">
        <f t="shared" si="3"/>
        <v>193.97</v>
      </c>
      <c r="V6" s="20">
        <f t="shared" si="3"/>
        <v>62</v>
      </c>
      <c r="W6" s="20">
        <f t="shared" si="3"/>
        <v>0.14000000000000001</v>
      </c>
      <c r="X6" s="20">
        <f t="shared" si="3"/>
        <v>442.86</v>
      </c>
      <c r="Y6" s="21" t="str">
        <f>IF(Y7="",NA(),Y7)</f>
        <v>-</v>
      </c>
      <c r="Z6" s="21" t="str">
        <f t="shared" ref="Z6:AH6" si="4">IF(Z7="",NA(),Z7)</f>
        <v>-</v>
      </c>
      <c r="AA6" s="21">
        <f t="shared" si="4"/>
        <v>108.92</v>
      </c>
      <c r="AB6" s="21">
        <f t="shared" si="4"/>
        <v>99.91</v>
      </c>
      <c r="AC6" s="21">
        <f t="shared" si="4"/>
        <v>100.03</v>
      </c>
      <c r="AD6" s="21" t="str">
        <f t="shared" si="4"/>
        <v>-</v>
      </c>
      <c r="AE6" s="21" t="str">
        <f t="shared" si="4"/>
        <v>-</v>
      </c>
      <c r="AF6" s="21">
        <f t="shared" si="4"/>
        <v>103.6</v>
      </c>
      <c r="AG6" s="21">
        <f t="shared" si="4"/>
        <v>106.37</v>
      </c>
      <c r="AH6" s="21">
        <f t="shared" si="4"/>
        <v>102.11</v>
      </c>
      <c r="AI6" s="20" t="str">
        <f>IF(AI7="","",IF(AI7="-","【-】","【"&amp;SUBSTITUTE(TEXT(AI7,"#,##0.00"),"-","△")&amp;"】"))</f>
        <v>【104.16】</v>
      </c>
      <c r="AJ6" s="21" t="str">
        <f>IF(AJ7="",NA(),AJ7)</f>
        <v>-</v>
      </c>
      <c r="AK6" s="21" t="str">
        <f t="shared" ref="AK6:AS6" si="5">IF(AK7="",NA(),AK7)</f>
        <v>-</v>
      </c>
      <c r="AL6" s="20">
        <f t="shared" si="5"/>
        <v>0</v>
      </c>
      <c r="AM6" s="21">
        <f t="shared" si="5"/>
        <v>20540.509999999998</v>
      </c>
      <c r="AN6" s="21">
        <f t="shared" si="5"/>
        <v>20740.34</v>
      </c>
      <c r="AO6" s="21" t="str">
        <f t="shared" si="5"/>
        <v>-</v>
      </c>
      <c r="AP6" s="21" t="str">
        <f t="shared" si="5"/>
        <v>-</v>
      </c>
      <c r="AQ6" s="21">
        <f t="shared" si="5"/>
        <v>193.99</v>
      </c>
      <c r="AR6" s="21">
        <f t="shared" si="5"/>
        <v>139.02000000000001</v>
      </c>
      <c r="AS6" s="21">
        <f t="shared" si="5"/>
        <v>124.9</v>
      </c>
      <c r="AT6" s="20" t="str">
        <f>IF(AT7="","",IF(AT7="-","【-】","【"&amp;SUBSTITUTE(TEXT(AT7,"#,##0.00"),"-","△")&amp;"】"))</f>
        <v>【128.23】</v>
      </c>
      <c r="AU6" s="21" t="str">
        <f>IF(AU7="",NA(),AU7)</f>
        <v>-</v>
      </c>
      <c r="AV6" s="21" t="str">
        <f t="shared" ref="AV6:BD6" si="6">IF(AV7="",NA(),AV7)</f>
        <v>-</v>
      </c>
      <c r="AW6" s="21">
        <f t="shared" si="6"/>
        <v>8.68</v>
      </c>
      <c r="AX6" s="21">
        <f t="shared" si="6"/>
        <v>9.17</v>
      </c>
      <c r="AY6" s="21">
        <f t="shared" si="6"/>
        <v>10.36</v>
      </c>
      <c r="AZ6" s="21" t="str">
        <f t="shared" si="6"/>
        <v>-</v>
      </c>
      <c r="BA6" s="21" t="str">
        <f t="shared" si="6"/>
        <v>-</v>
      </c>
      <c r="BB6" s="21">
        <f t="shared" si="6"/>
        <v>26.99</v>
      </c>
      <c r="BC6" s="21">
        <f t="shared" si="6"/>
        <v>29.13</v>
      </c>
      <c r="BD6" s="21">
        <f t="shared" si="6"/>
        <v>33.58</v>
      </c>
      <c r="BE6" s="20" t="str">
        <f>IF(BE7="","",IF(BE7="-","【-】","【"&amp;SUBSTITUTE(TEXT(BE7,"#,##0.00"),"-","△")&amp;"】"))</f>
        <v>【34.77】</v>
      </c>
      <c r="BF6" s="21" t="str">
        <f>IF(BF7="",NA(),BF7)</f>
        <v>-</v>
      </c>
      <c r="BG6" s="21" t="str">
        <f t="shared" ref="BG6:BO6" si="7">IF(BG7="",NA(),BG7)</f>
        <v>-</v>
      </c>
      <c r="BH6" s="21">
        <f t="shared" si="7"/>
        <v>7877.13</v>
      </c>
      <c r="BI6" s="21">
        <f t="shared" si="7"/>
        <v>124987.9</v>
      </c>
      <c r="BJ6" s="21">
        <f t="shared" si="7"/>
        <v>100196.45</v>
      </c>
      <c r="BK6" s="21" t="str">
        <f t="shared" si="7"/>
        <v>-</v>
      </c>
      <c r="BL6" s="21" t="str">
        <f t="shared" si="7"/>
        <v>-</v>
      </c>
      <c r="BM6" s="21">
        <f t="shared" si="7"/>
        <v>826.83</v>
      </c>
      <c r="BN6" s="21">
        <f t="shared" si="7"/>
        <v>867.83</v>
      </c>
      <c r="BO6" s="21">
        <f t="shared" si="7"/>
        <v>778.81</v>
      </c>
      <c r="BP6" s="20" t="str">
        <f>IF(BP7="","",IF(BP7="-","【-】","【"&amp;SUBSTITUTE(TEXT(BP7,"#,##0.00"),"-","△")&amp;"】"))</f>
        <v>【786.37】</v>
      </c>
      <c r="BQ6" s="21" t="str">
        <f>IF(BQ7="",NA(),BQ7)</f>
        <v>-</v>
      </c>
      <c r="BR6" s="21" t="str">
        <f t="shared" ref="BR6:BZ6" si="8">IF(BR7="",NA(),BR7)</f>
        <v>-</v>
      </c>
      <c r="BS6" s="21">
        <f t="shared" si="8"/>
        <v>61.97</v>
      </c>
      <c r="BT6" s="21">
        <f t="shared" si="8"/>
        <v>9.4700000000000006</v>
      </c>
      <c r="BU6" s="21">
        <f t="shared" si="8"/>
        <v>27.95</v>
      </c>
      <c r="BV6" s="21" t="str">
        <f t="shared" si="8"/>
        <v>-</v>
      </c>
      <c r="BW6" s="21" t="str">
        <f t="shared" si="8"/>
        <v>-</v>
      </c>
      <c r="BX6" s="21">
        <f t="shared" si="8"/>
        <v>57.31</v>
      </c>
      <c r="BY6" s="21">
        <f t="shared" si="8"/>
        <v>57.08</v>
      </c>
      <c r="BZ6" s="21">
        <f t="shared" si="8"/>
        <v>67.23</v>
      </c>
      <c r="CA6" s="20" t="str">
        <f>IF(CA7="","",IF(CA7="-","【-】","【"&amp;SUBSTITUTE(TEXT(CA7,"#,##0.00"),"-","△")&amp;"】"))</f>
        <v>【60.65】</v>
      </c>
      <c r="CB6" s="21" t="str">
        <f>IF(CB7="",NA(),CB7)</f>
        <v>-</v>
      </c>
      <c r="CC6" s="21" t="str">
        <f t="shared" ref="CC6:CK6" si="9">IF(CC7="",NA(),CC7)</f>
        <v>-</v>
      </c>
      <c r="CD6" s="21">
        <f t="shared" si="9"/>
        <v>218.15</v>
      </c>
      <c r="CE6" s="21">
        <f t="shared" si="9"/>
        <v>1390.92</v>
      </c>
      <c r="CF6" s="21">
        <f t="shared" si="9"/>
        <v>469.26</v>
      </c>
      <c r="CG6" s="21" t="str">
        <f t="shared" si="9"/>
        <v>-</v>
      </c>
      <c r="CH6" s="21" t="str">
        <f t="shared" si="9"/>
        <v>-</v>
      </c>
      <c r="CI6" s="21">
        <f t="shared" si="9"/>
        <v>273.52</v>
      </c>
      <c r="CJ6" s="21">
        <f t="shared" si="9"/>
        <v>274.99</v>
      </c>
      <c r="CK6" s="21">
        <f t="shared" si="9"/>
        <v>228.21</v>
      </c>
      <c r="CL6" s="20" t="str">
        <f>IF(CL7="","",IF(CL7="-","【-】","【"&amp;SUBSTITUTE(TEXT(CL7,"#,##0.00"),"-","△")&amp;"】"))</f>
        <v>【256.97】</v>
      </c>
      <c r="CM6" s="21" t="str">
        <f>IF(CM7="",NA(),CM7)</f>
        <v>-</v>
      </c>
      <c r="CN6" s="21" t="str">
        <f t="shared" ref="CN6:CV6" si="10">IF(CN7="",NA(),CN7)</f>
        <v>-</v>
      </c>
      <c r="CO6" s="21">
        <f t="shared" si="10"/>
        <v>57.73</v>
      </c>
      <c r="CP6" s="21">
        <f t="shared" si="10"/>
        <v>36.590000000000003</v>
      </c>
      <c r="CQ6" s="21">
        <f t="shared" si="10"/>
        <v>36.590000000000003</v>
      </c>
      <c r="CR6" s="21" t="str">
        <f t="shared" si="10"/>
        <v>-</v>
      </c>
      <c r="CS6" s="21" t="str">
        <f t="shared" si="10"/>
        <v>-</v>
      </c>
      <c r="CT6" s="21">
        <f t="shared" si="10"/>
        <v>50.14</v>
      </c>
      <c r="CU6" s="21">
        <f t="shared" si="10"/>
        <v>54.83</v>
      </c>
      <c r="CV6" s="21">
        <f t="shared" si="10"/>
        <v>54.54</v>
      </c>
      <c r="CW6" s="20" t="str">
        <f>IF(CW7="","",IF(CW7="-","【-】","【"&amp;SUBSTITUTE(TEXT(CW7,"#,##0.00"),"-","△")&amp;"】"))</f>
        <v>【61.14】</v>
      </c>
      <c r="CX6" s="21" t="str">
        <f>IF(CX7="",NA(),CX7)</f>
        <v>-</v>
      </c>
      <c r="CY6" s="21" t="str">
        <f t="shared" ref="CY6:DG6" si="11">IF(CY7="",NA(),CY7)</f>
        <v>-</v>
      </c>
      <c r="CZ6" s="21">
        <f t="shared" si="11"/>
        <v>91.42</v>
      </c>
      <c r="DA6" s="21">
        <f t="shared" si="11"/>
        <v>80.3</v>
      </c>
      <c r="DB6" s="21">
        <f t="shared" si="11"/>
        <v>80.650000000000006</v>
      </c>
      <c r="DC6" s="21" t="str">
        <f t="shared" si="11"/>
        <v>-</v>
      </c>
      <c r="DD6" s="21" t="str">
        <f t="shared" si="11"/>
        <v>-</v>
      </c>
      <c r="DE6" s="21">
        <f t="shared" si="11"/>
        <v>84.98</v>
      </c>
      <c r="DF6" s="21">
        <f t="shared" si="11"/>
        <v>84.7</v>
      </c>
      <c r="DG6" s="21">
        <f t="shared" si="11"/>
        <v>90.3</v>
      </c>
      <c r="DH6" s="20" t="str">
        <f>IF(DH7="","",IF(DH7="-","【-】","【"&amp;SUBSTITUTE(TEXT(DH7,"#,##0.00"),"-","△")&amp;"】"))</f>
        <v>【86.91】</v>
      </c>
      <c r="DI6" s="21" t="str">
        <f>IF(DI7="",NA(),DI7)</f>
        <v>-</v>
      </c>
      <c r="DJ6" s="21" t="str">
        <f t="shared" ref="DJ6:DR6" si="12">IF(DJ7="",NA(),DJ7)</f>
        <v>-</v>
      </c>
      <c r="DK6" s="21">
        <f t="shared" si="12"/>
        <v>3.88</v>
      </c>
      <c r="DL6" s="21">
        <f t="shared" si="12"/>
        <v>7.17</v>
      </c>
      <c r="DM6" s="21">
        <f t="shared" si="12"/>
        <v>10.6</v>
      </c>
      <c r="DN6" s="21" t="str">
        <f t="shared" si="12"/>
        <v>-</v>
      </c>
      <c r="DO6" s="21" t="str">
        <f t="shared" si="12"/>
        <v>-</v>
      </c>
      <c r="DP6" s="21">
        <f t="shared" si="12"/>
        <v>23.06</v>
      </c>
      <c r="DQ6" s="21">
        <f t="shared" si="12"/>
        <v>20.34</v>
      </c>
      <c r="DR6" s="21">
        <f t="shared" si="12"/>
        <v>28.12</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0.25</v>
      </c>
      <c r="EN6" s="21">
        <f t="shared" si="14"/>
        <v>0.01</v>
      </c>
      <c r="EO6" s="20" t="str">
        <f>IF(EO7="","",IF(EO7="-","【-】","【"&amp;SUBSTITUTE(TEXT(EO7,"#,##0.00"),"-","△")&amp;"】"))</f>
        <v>【0.03】</v>
      </c>
    </row>
    <row r="7" spans="1:148" s="22" customFormat="1" x14ac:dyDescent="0.15">
      <c r="A7" s="14"/>
      <c r="B7" s="23">
        <v>2021</v>
      </c>
      <c r="C7" s="23">
        <v>174076</v>
      </c>
      <c r="D7" s="23">
        <v>46</v>
      </c>
      <c r="E7" s="23">
        <v>17</v>
      </c>
      <c r="F7" s="23">
        <v>5</v>
      </c>
      <c r="G7" s="23">
        <v>0</v>
      </c>
      <c r="H7" s="23" t="s">
        <v>96</v>
      </c>
      <c r="I7" s="23" t="s">
        <v>97</v>
      </c>
      <c r="J7" s="23" t="s">
        <v>98</v>
      </c>
      <c r="K7" s="23" t="s">
        <v>99</v>
      </c>
      <c r="L7" s="23" t="s">
        <v>100</v>
      </c>
      <c r="M7" s="23" t="s">
        <v>101</v>
      </c>
      <c r="N7" s="24" t="s">
        <v>102</v>
      </c>
      <c r="O7" s="24">
        <v>54.08</v>
      </c>
      <c r="P7" s="24">
        <v>0.36</v>
      </c>
      <c r="Q7" s="24">
        <v>97.07</v>
      </c>
      <c r="R7" s="24">
        <v>2750</v>
      </c>
      <c r="S7" s="24">
        <v>17351</v>
      </c>
      <c r="T7" s="24">
        <v>89.45</v>
      </c>
      <c r="U7" s="24">
        <v>193.97</v>
      </c>
      <c r="V7" s="24">
        <v>62</v>
      </c>
      <c r="W7" s="24">
        <v>0.14000000000000001</v>
      </c>
      <c r="X7" s="24">
        <v>442.86</v>
      </c>
      <c r="Y7" s="24" t="s">
        <v>102</v>
      </c>
      <c r="Z7" s="24" t="s">
        <v>102</v>
      </c>
      <c r="AA7" s="24">
        <v>108.92</v>
      </c>
      <c r="AB7" s="24">
        <v>99.91</v>
      </c>
      <c r="AC7" s="24">
        <v>100.03</v>
      </c>
      <c r="AD7" s="24" t="s">
        <v>102</v>
      </c>
      <c r="AE7" s="24" t="s">
        <v>102</v>
      </c>
      <c r="AF7" s="24">
        <v>103.6</v>
      </c>
      <c r="AG7" s="24">
        <v>106.37</v>
      </c>
      <c r="AH7" s="24">
        <v>102.11</v>
      </c>
      <c r="AI7" s="24">
        <v>104.16</v>
      </c>
      <c r="AJ7" s="24" t="s">
        <v>102</v>
      </c>
      <c r="AK7" s="24" t="s">
        <v>102</v>
      </c>
      <c r="AL7" s="24">
        <v>0</v>
      </c>
      <c r="AM7" s="24">
        <v>20540.509999999998</v>
      </c>
      <c r="AN7" s="24">
        <v>20740.34</v>
      </c>
      <c r="AO7" s="24" t="s">
        <v>102</v>
      </c>
      <c r="AP7" s="24" t="s">
        <v>102</v>
      </c>
      <c r="AQ7" s="24">
        <v>193.99</v>
      </c>
      <c r="AR7" s="24">
        <v>139.02000000000001</v>
      </c>
      <c r="AS7" s="24">
        <v>124.9</v>
      </c>
      <c r="AT7" s="24">
        <v>128.22999999999999</v>
      </c>
      <c r="AU7" s="24" t="s">
        <v>102</v>
      </c>
      <c r="AV7" s="24" t="s">
        <v>102</v>
      </c>
      <c r="AW7" s="24">
        <v>8.68</v>
      </c>
      <c r="AX7" s="24">
        <v>9.17</v>
      </c>
      <c r="AY7" s="24">
        <v>10.36</v>
      </c>
      <c r="AZ7" s="24" t="s">
        <v>102</v>
      </c>
      <c r="BA7" s="24" t="s">
        <v>102</v>
      </c>
      <c r="BB7" s="24">
        <v>26.99</v>
      </c>
      <c r="BC7" s="24">
        <v>29.13</v>
      </c>
      <c r="BD7" s="24">
        <v>33.58</v>
      </c>
      <c r="BE7" s="24">
        <v>34.770000000000003</v>
      </c>
      <c r="BF7" s="24" t="s">
        <v>102</v>
      </c>
      <c r="BG7" s="24" t="s">
        <v>102</v>
      </c>
      <c r="BH7" s="24">
        <v>7877.13</v>
      </c>
      <c r="BI7" s="24">
        <v>124987.9</v>
      </c>
      <c r="BJ7" s="24">
        <v>100196.45</v>
      </c>
      <c r="BK7" s="24" t="s">
        <v>102</v>
      </c>
      <c r="BL7" s="24" t="s">
        <v>102</v>
      </c>
      <c r="BM7" s="24">
        <v>826.83</v>
      </c>
      <c r="BN7" s="24">
        <v>867.83</v>
      </c>
      <c r="BO7" s="24">
        <v>778.81</v>
      </c>
      <c r="BP7" s="24">
        <v>786.37</v>
      </c>
      <c r="BQ7" s="24" t="s">
        <v>102</v>
      </c>
      <c r="BR7" s="24" t="s">
        <v>102</v>
      </c>
      <c r="BS7" s="24">
        <v>61.97</v>
      </c>
      <c r="BT7" s="24">
        <v>9.4700000000000006</v>
      </c>
      <c r="BU7" s="24">
        <v>27.95</v>
      </c>
      <c r="BV7" s="24" t="s">
        <v>102</v>
      </c>
      <c r="BW7" s="24" t="s">
        <v>102</v>
      </c>
      <c r="BX7" s="24">
        <v>57.31</v>
      </c>
      <c r="BY7" s="24">
        <v>57.08</v>
      </c>
      <c r="BZ7" s="24">
        <v>67.23</v>
      </c>
      <c r="CA7" s="24">
        <v>60.65</v>
      </c>
      <c r="CB7" s="24" t="s">
        <v>102</v>
      </c>
      <c r="CC7" s="24" t="s">
        <v>102</v>
      </c>
      <c r="CD7" s="24">
        <v>218.15</v>
      </c>
      <c r="CE7" s="24">
        <v>1390.92</v>
      </c>
      <c r="CF7" s="24">
        <v>469.26</v>
      </c>
      <c r="CG7" s="24" t="s">
        <v>102</v>
      </c>
      <c r="CH7" s="24" t="s">
        <v>102</v>
      </c>
      <c r="CI7" s="24">
        <v>273.52</v>
      </c>
      <c r="CJ7" s="24">
        <v>274.99</v>
      </c>
      <c r="CK7" s="24">
        <v>228.21</v>
      </c>
      <c r="CL7" s="24">
        <v>256.97000000000003</v>
      </c>
      <c r="CM7" s="24" t="s">
        <v>102</v>
      </c>
      <c r="CN7" s="24" t="s">
        <v>102</v>
      </c>
      <c r="CO7" s="24">
        <v>57.73</v>
      </c>
      <c r="CP7" s="24">
        <v>36.590000000000003</v>
      </c>
      <c r="CQ7" s="24">
        <v>36.590000000000003</v>
      </c>
      <c r="CR7" s="24" t="s">
        <v>102</v>
      </c>
      <c r="CS7" s="24" t="s">
        <v>102</v>
      </c>
      <c r="CT7" s="24">
        <v>50.14</v>
      </c>
      <c r="CU7" s="24">
        <v>54.83</v>
      </c>
      <c r="CV7" s="24">
        <v>54.54</v>
      </c>
      <c r="CW7" s="24">
        <v>61.14</v>
      </c>
      <c r="CX7" s="24" t="s">
        <v>102</v>
      </c>
      <c r="CY7" s="24" t="s">
        <v>102</v>
      </c>
      <c r="CZ7" s="24">
        <v>91.42</v>
      </c>
      <c r="DA7" s="24">
        <v>80.3</v>
      </c>
      <c r="DB7" s="24">
        <v>80.650000000000006</v>
      </c>
      <c r="DC7" s="24" t="s">
        <v>102</v>
      </c>
      <c r="DD7" s="24" t="s">
        <v>102</v>
      </c>
      <c r="DE7" s="24">
        <v>84.98</v>
      </c>
      <c r="DF7" s="24">
        <v>84.7</v>
      </c>
      <c r="DG7" s="24">
        <v>90.3</v>
      </c>
      <c r="DH7" s="24">
        <v>86.91</v>
      </c>
      <c r="DI7" s="24" t="s">
        <v>102</v>
      </c>
      <c r="DJ7" s="24" t="s">
        <v>102</v>
      </c>
      <c r="DK7" s="24">
        <v>3.88</v>
      </c>
      <c r="DL7" s="24">
        <v>7.17</v>
      </c>
      <c r="DM7" s="24">
        <v>10.6</v>
      </c>
      <c r="DN7" s="24" t="s">
        <v>102</v>
      </c>
      <c r="DO7" s="24" t="s">
        <v>102</v>
      </c>
      <c r="DP7" s="24">
        <v>23.06</v>
      </c>
      <c r="DQ7" s="24">
        <v>20.34</v>
      </c>
      <c r="DR7" s="24">
        <v>28.12</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0.25</v>
      </c>
      <c r="EN7" s="24">
        <v>0.01</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山田　正勝</cp:lastModifiedBy>
  <cp:lastPrinted>2023-01-19T04:49:51Z</cp:lastPrinted>
  <dcterms:created xsi:type="dcterms:W3CDTF">2023-01-12T23:44:16Z</dcterms:created>
  <dcterms:modified xsi:type="dcterms:W3CDTF">2023-01-19T04:50:11Z</dcterms:modified>
  <cp:category/>
</cp:coreProperties>
</file>