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7\Desktop\02_別紙1～4、参考資料\【経営比較分析表】2021_174076_46_1718\"/>
    </mc:Choice>
  </mc:AlternateContent>
  <workbookProtection workbookAlgorithmName="SHA-512" workbookHashValue="qFyBQAli4Zojr4h2NZZ97mZkmnt8fuS28jq7IcFmsGMWtObde1QRF2AfG6m6D89UVvRk+R+yHNhKVkmh5njI5w==" workbookSaltValue="yVheYBKPzMxb3YUX4Gqb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<sst xmlns="http://schemas.openxmlformats.org/spreadsheetml/2006/main" count="289" uniqueCount="116">
  <si>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</si>
  <si>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</si>
  <si>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</si>
  <si>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</si>
  <si>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</si>
  <si>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</si>
  <si>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</si>
  <si>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</si>
  <si>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</si>
  <si>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</si>
  <si>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</si>
  <si>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</si>
  <si>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</si>
  <si>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</si>
  <si>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</si>
  <si>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</si>
  <si>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</si>
  <si>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</si>
  <si>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</si>
  <si>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</si>
  <si>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</si>
  <si>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</si>
  <si>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</si>
  <si>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</si>
  <si>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</si>
  <si>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</si>
  <si>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</si>
  <si>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</si>
  <si>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</si>
  <si>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</si>
  <si>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</si>
  <si>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</si>
  <si>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</si>
  <si>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</si>
  <si>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</si>
  <si>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</si>
  <si>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</si>
  <si>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</si>
  <si>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</si>
  <si>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</si>
  <si>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</si>
  <si>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</si>
  <si>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</si>
  <si>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</si>
  <si>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</si>
  <si>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</si>
  <si>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</si>
  <si>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</si>
  <si>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</si>
  <si>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</si>
  <si>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</si>
  <si>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</si>
  <si>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</si>
  <si>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</si>
  <si>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</si>
  <si>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</si>
  <si>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</si>
  <si>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</si>
  <si>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</si>
  <si>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</si>
  <si>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</si>
  <si>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</si>
  <si>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</si>
  <si>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</si>
  <si>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</si>
  <si>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</si>
  <si>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</si>
  <si>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</si>
  <si>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</si>
  <si>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</si>
  <si>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</si>
  <si>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</si>
  <si>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</si>
  <si>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</si>
  <si>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</si>
  <si>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</si>
  <si>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</si>
  <si>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</si>
  <si>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</si>
  <si>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</si>
  <si>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</si>
  <si>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</si>
  <si>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</si>
  <si>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</si>
  <si>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</si>
  <si>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</si>
  <si>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</si>
  <si>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</si>
  <si>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</si>
  <si>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</si>
  <si>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</si>
  <si>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</si>
  <si>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</si>
  <si>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</si>
  <si>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</si>
  <si>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</si>
  <si>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</si>
  <si>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</si>
  <si>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</si>
  <si>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</si>
  <si>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</si>
  <si>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</si>
  <si>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</si>
  <si>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</si>
  <si>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</si>
  <si>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</si>
  <si>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</si>
  <si>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</si>
  <si>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</si>
  <si>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</si>
  <si>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</si>
  <si>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</si>
  <si>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</si>
  <si>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当該指標は100％となっているが、経常収益には本来使用料で賄わなければならない基準外繰入金も含まれていることから、次年度から使用料の改定を行い、経営改善に努めることとしている。
③流動比率
　流動負債の大半を占める企業債の償還金に対し、不足する財源を一般会計繰入金や下水道事業資本費平準化債等で補っている状況である。
④企業債残高対事業規模比率
　他事業の認可区域外や中山間地域における小規模整備であることから使用料収入が少なく、類似団体に比べ高い水準となっているが、次年度からは使用料の改定による収入の増加により、今後も減少していく見込みである。
⑤経費回収率
　次年度からは使用料の改定による収入の増加が見込め、今後も汚水処理費の削減に努めることにより経費回収率の向上を図る。
⑥汚水処理原価
　類似団体と比較して低い状況となっているが、今後も人口減少による有収水量の減少が見込まれることから、水洗化率の向上と維持管理費の削減に努める必要がある。
⑦施設利用率
　今後の汚水処理人口の減少を踏まえ、適切な施設規模となるよう管理運営に努める。</t>
    <rPh sb="67" eb="70">
      <t>ジネンド</t>
    </rPh>
    <rPh sb="72" eb="75">
      <t>シヨウリョウ</t>
    </rPh>
    <rPh sb="76" eb="78">
      <t>カイテイ</t>
    </rPh>
    <rPh sb="79" eb="80">
      <t>オコナ</t>
    </rPh>
    <rPh sb="82" eb="84">
      <t>ケイエイ</t>
    </rPh>
    <rPh sb="84" eb="86">
      <t>カイゼン</t>
    </rPh>
    <rPh sb="87" eb="88">
      <t>ツト</t>
    </rPh>
    <rPh sb="157" eb="158">
      <t>オギナ</t>
    </rPh>
    <rPh sb="162" eb="164">
      <t>ジョウキョウ</t>
    </rPh>
    <rPh sb="244" eb="247">
      <t>ジネンド</t>
    </rPh>
    <rPh sb="250" eb="253">
      <t>シヨウリョウ</t>
    </rPh>
    <rPh sb="254" eb="256">
      <t>カイテイ</t>
    </rPh>
    <rPh sb="259" eb="261">
      <t>シュウニュウ</t>
    </rPh>
    <rPh sb="262" eb="264">
      <t>ゾウカ</t>
    </rPh>
    <rPh sb="318" eb="320">
      <t>コンゴ</t>
    </rPh>
    <rPh sb="338" eb="340">
      <t>ケイヒ</t>
    </rPh>
    <rPh sb="340" eb="342">
      <t>カイシュウ</t>
    </rPh>
    <rPh sb="342" eb="343">
      <t>リツ</t>
    </rPh>
    <rPh sb="344" eb="346">
      <t>コウジョウ</t>
    </rPh>
    <rPh sb="347" eb="348">
      <t>ハカ</t>
    </rPh>
    <rPh sb="384" eb="386">
      <t>ジンコウ</t>
    </rPh>
    <rPh sb="386" eb="388">
      <t>ゲンショウ</t>
    </rPh>
    <rPh sb="391" eb="393">
      <t>ユウシュウ</t>
    </rPh>
    <rPh sb="393" eb="395">
      <t>スイリョウ</t>
    </rPh>
    <rPh sb="396" eb="398">
      <t>ゲンショウ</t>
    </rPh>
    <rPh sb="399" eb="401">
      <t>ミコ</t>
    </rPh>
    <rPh sb="426" eb="427">
      <t>ツト</t>
    </rPh>
    <phoneticPr fontId="4"/>
  </si>
  <si>
    <t>　現状では耐用年数に近いものはない状況である。</t>
    <rPh sb="1" eb="3">
      <t>ゲンジョウ</t>
    </rPh>
    <phoneticPr fontId="4"/>
  </si>
  <si>
    <t>　資産に係る減価償却費や償還金が支出の大部分を占めている状況となっている。
　このため、使用料の改定による収益の増収、包括的民間委託などによる維持管理費の縮減に努め、経営改善を図ることとしている。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</si>
</sst>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51-4A55-A3D4-9D3726301A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51-4A55-A3D4-9D3726301A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47.06</c:v>
                </c:pt>
                <c:pt idx="3">
                  <c:v>52.94</c:v>
                </c:pt>
                <c:pt idx="4">
                  <c:v>52.94</c:v>
                </c:pt>
              </c:numCache>
            </c:numRef>
          </c:val>
          <c:extLst>
            <c:ext xmlns:c16="http://schemas.microsoft.com/office/drawing/2014/chart" uri="{C3380CC4-5D6E-409C-BE32-E72D297353CC}">
              <c16:uniqueId val="{00000000-5E6C-481D-ACB2-3CE84E82E2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47.35</c:v>
                </c:pt>
                <c:pt idx="3">
                  <c:v>46.36</c:v>
                </c:pt>
                <c:pt idx="4">
                  <c:v>228.91</c:v>
                </c:pt>
              </c:numCache>
            </c:numRef>
          </c:val>
          <c:smooth val="0"/>
          <c:extLst>
            <c:ext xmlns:c16="http://schemas.microsoft.com/office/drawing/2014/chart" uri="{C3380CC4-5D6E-409C-BE32-E72D297353CC}">
              <c16:uniqueId val="{00000001-5E6C-481D-ACB2-3CE84E82E2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3952-47A3-B318-D25454562A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81.209999999999994</c:v>
                </c:pt>
                <c:pt idx="3">
                  <c:v>83.08</c:v>
                </c:pt>
                <c:pt idx="4">
                  <c:v>82.61</c:v>
                </c:pt>
              </c:numCache>
            </c:numRef>
          </c:val>
          <c:smooth val="0"/>
          <c:extLst>
            <c:ext xmlns:c16="http://schemas.microsoft.com/office/drawing/2014/chart" uri="{C3380CC4-5D6E-409C-BE32-E72D297353CC}">
              <c16:uniqueId val="{00000001-3952-47A3-B318-D25454562A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C7E7-445E-AF1F-9D760C74815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89.75</c:v>
                </c:pt>
                <c:pt idx="3">
                  <c:v>96.14</c:v>
                </c:pt>
                <c:pt idx="4">
                  <c:v>95.6</c:v>
                </c:pt>
              </c:numCache>
            </c:numRef>
          </c:val>
          <c:smooth val="0"/>
          <c:extLst>
            <c:ext xmlns:c16="http://schemas.microsoft.com/office/drawing/2014/chart" uri="{C3380CC4-5D6E-409C-BE32-E72D297353CC}">
              <c16:uniqueId val="{00000001-C7E7-445E-AF1F-9D760C74815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6.27</c:v>
                </c:pt>
                <c:pt idx="3">
                  <c:v>11.8</c:v>
                </c:pt>
                <c:pt idx="4">
                  <c:v>17.7</c:v>
                </c:pt>
              </c:numCache>
            </c:numRef>
          </c:val>
          <c:extLst>
            <c:ext xmlns:c16="http://schemas.microsoft.com/office/drawing/2014/chart" uri="{C3380CC4-5D6E-409C-BE32-E72D297353CC}">
              <c16:uniqueId val="{00000000-0D6D-4304-A7C0-6C2F6FD0801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39.64</c:v>
                </c:pt>
                <c:pt idx="3">
                  <c:v>33.75</c:v>
                </c:pt>
                <c:pt idx="4">
                  <c:v>36.21</c:v>
                </c:pt>
              </c:numCache>
            </c:numRef>
          </c:val>
          <c:smooth val="0"/>
          <c:extLst>
            <c:ext xmlns:c16="http://schemas.microsoft.com/office/drawing/2014/chart" uri="{C3380CC4-5D6E-409C-BE32-E72D297353CC}">
              <c16:uniqueId val="{00000001-0D6D-4304-A7C0-6C2F6FD0801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C-4204-84C6-EEE05BD37E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EC-4204-84C6-EEE05BD37E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3C-4FD8-AAE4-9E3AB4EEEAD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249.76</c:v>
                </c:pt>
                <c:pt idx="3">
                  <c:v>237</c:v>
                </c:pt>
                <c:pt idx="4">
                  <c:v>257.23</c:v>
                </c:pt>
              </c:numCache>
            </c:numRef>
          </c:val>
          <c:smooth val="0"/>
          <c:extLst>
            <c:ext xmlns:c16="http://schemas.microsoft.com/office/drawing/2014/chart" uri="{C3380CC4-5D6E-409C-BE32-E72D297353CC}">
              <c16:uniqueId val="{00000001-AA3C-4FD8-AAE4-9E3AB4EEEAD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362.66</c:v>
                </c:pt>
                <c:pt idx="3">
                  <c:v>201.75</c:v>
                </c:pt>
                <c:pt idx="4">
                  <c:v>255.61</c:v>
                </c:pt>
              </c:numCache>
            </c:numRef>
          </c:val>
          <c:extLst>
            <c:ext xmlns:c16="http://schemas.microsoft.com/office/drawing/2014/chart" uri="{C3380CC4-5D6E-409C-BE32-E72D297353CC}">
              <c16:uniqueId val="{00000000-B223-48C8-8D92-EA411723CE4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256.37</c:v>
                </c:pt>
                <c:pt idx="3">
                  <c:v>135.35</c:v>
                </c:pt>
                <c:pt idx="4">
                  <c:v>150.91999999999999</c:v>
                </c:pt>
              </c:numCache>
            </c:numRef>
          </c:val>
          <c:smooth val="0"/>
          <c:extLst>
            <c:ext xmlns:c16="http://schemas.microsoft.com/office/drawing/2014/chart" uri="{C3380CC4-5D6E-409C-BE32-E72D297353CC}">
              <c16:uniqueId val="{00000001-B223-48C8-8D92-EA411723CE4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1258.82</c:v>
                </c:pt>
                <c:pt idx="3">
                  <c:v>1036.31</c:v>
                </c:pt>
                <c:pt idx="4">
                  <c:v>917.9</c:v>
                </c:pt>
              </c:numCache>
            </c:numRef>
          </c:val>
          <c:extLst>
            <c:ext xmlns:c16="http://schemas.microsoft.com/office/drawing/2014/chart" uri="{C3380CC4-5D6E-409C-BE32-E72D297353CC}">
              <c16:uniqueId val="{00000000-13F8-43E0-8591-6736477FC29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862.99</c:v>
                </c:pt>
                <c:pt idx="3">
                  <c:v>782.91</c:v>
                </c:pt>
                <c:pt idx="4">
                  <c:v>783.21</c:v>
                </c:pt>
              </c:numCache>
            </c:numRef>
          </c:val>
          <c:smooth val="0"/>
          <c:extLst>
            <c:ext xmlns:c16="http://schemas.microsoft.com/office/drawing/2014/chart" uri="{C3380CC4-5D6E-409C-BE32-E72D297353CC}">
              <c16:uniqueId val="{00000001-13F8-43E0-8591-6736477FC29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55.38</c:v>
                </c:pt>
                <c:pt idx="3">
                  <c:v>55.37</c:v>
                </c:pt>
                <c:pt idx="4">
                  <c:v>56.17</c:v>
                </c:pt>
              </c:numCache>
            </c:numRef>
          </c:val>
          <c:extLst>
            <c:ext xmlns:c16="http://schemas.microsoft.com/office/drawing/2014/chart" uri="{C3380CC4-5D6E-409C-BE32-E72D297353CC}">
              <c16:uniqueId val="{00000000-50FD-486F-BB47-C843C1FB53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50.06</c:v>
                </c:pt>
                <c:pt idx="3">
                  <c:v>49.38</c:v>
                </c:pt>
                <c:pt idx="4">
                  <c:v>48.53</c:v>
                </c:pt>
              </c:numCache>
            </c:numRef>
          </c:val>
          <c:smooth val="0"/>
          <c:extLst>
            <c:ext xmlns:c16="http://schemas.microsoft.com/office/drawing/2014/chart" uri="{C3380CC4-5D6E-409C-BE32-E72D297353CC}">
              <c16:uniqueId val="{00000001-50FD-486F-BB47-C843C1FB53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261.77999999999997</c:v>
                </c:pt>
                <c:pt idx="3">
                  <c:v>253.09</c:v>
                </c:pt>
                <c:pt idx="4">
                  <c:v>251.48</c:v>
                </c:pt>
              </c:numCache>
            </c:numRef>
          </c:val>
          <c:extLst>
            <c:ext xmlns:c16="http://schemas.microsoft.com/office/drawing/2014/chart" uri="{C3380CC4-5D6E-409C-BE32-E72D297353CC}">
              <c16:uniqueId val="{00000000-07FF-424D-A88A-7302D0874D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309.22000000000003</c:v>
                </c:pt>
                <c:pt idx="3">
                  <c:v>316.97000000000003</c:v>
                </c:pt>
                <c:pt idx="4">
                  <c:v>326.17</c:v>
                </c:pt>
              </c:numCache>
            </c:numRef>
          </c:val>
          <c:smooth val="0"/>
          <c:extLst>
            <c:ext xmlns:c16="http://schemas.microsoft.com/office/drawing/2014/chart" uri="{C3380CC4-5D6E-409C-BE32-E72D297353CC}">
              <c16:uniqueId val="{00000001-07FF-424D-A88A-7302D0874D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石川県　中能登町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L2</v>
      </c>
      <c r="X8" s="66"/>
      <c r="Y8" s="66"/>
      <c r="Z8" s="66"/>
      <c r="AA8" s="66"/>
      <c r="AB8" s="66"/>
      <c r="AC8" s="66"/>
      <c r="AD8" s="67" t="str">
        <f>データ!$M$6</f>
        <v>非設置</v>
      </c>
      <c r="AE8" s="67"/>
      <c r="AF8" s="67"/>
      <c r="AG8" s="67"/>
      <c r="AH8" s="67"/>
      <c r="AI8" s="67"/>
      <c r="AJ8" s="67"/>
      <c r="AK8" s="3"/>
      <c r="AL8" s="55">
        <f>データ!S6</f>
        <v>17351</v>
      </c>
      <c r="AM8" s="55"/>
      <c r="AN8" s="55"/>
      <c r="AO8" s="55"/>
      <c r="AP8" s="55"/>
      <c r="AQ8" s="55"/>
      <c r="AR8" s="55"/>
      <c r="AS8" s="55"/>
      <c r="AT8" s="54">
        <f>データ!T6</f>
        <v>89.45</v>
      </c>
      <c r="AU8" s="54"/>
      <c r="AV8" s="54"/>
      <c r="AW8" s="54"/>
      <c r="AX8" s="54"/>
      <c r="AY8" s="54"/>
      <c r="AZ8" s="54"/>
      <c r="BA8" s="54"/>
      <c r="BB8" s="54">
        <f>データ!U6</f>
        <v>193.97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39.67</v>
      </c>
      <c r="J10" s="54"/>
      <c r="K10" s="54"/>
      <c r="L10" s="54"/>
      <c r="M10" s="54"/>
      <c r="N10" s="54"/>
      <c r="O10" s="54"/>
      <c r="P10" s="54">
        <f>データ!P6</f>
        <v>2.0299999999999998</v>
      </c>
      <c r="Q10" s="54"/>
      <c r="R10" s="54"/>
      <c r="S10" s="54"/>
      <c r="T10" s="54"/>
      <c r="U10" s="54"/>
      <c r="V10" s="54"/>
      <c r="W10" s="54">
        <f>データ!Q6</f>
        <v>100</v>
      </c>
      <c r="X10" s="54"/>
      <c r="Y10" s="54"/>
      <c r="Z10" s="54"/>
      <c r="AA10" s="54"/>
      <c r="AB10" s="54"/>
      <c r="AC10" s="54"/>
      <c r="AD10" s="55">
        <f>データ!R6</f>
        <v>2750</v>
      </c>
      <c r="AE10" s="55"/>
      <c r="AF10" s="55"/>
      <c r="AG10" s="55"/>
      <c r="AH10" s="55"/>
      <c r="AI10" s="55"/>
      <c r="AJ10" s="55"/>
      <c r="AK10" s="2"/>
      <c r="AL10" s="55">
        <f>データ!V6</f>
        <v>350</v>
      </c>
      <c r="AM10" s="55"/>
      <c r="AN10" s="55"/>
      <c r="AO10" s="55"/>
      <c r="AP10" s="55"/>
      <c r="AQ10" s="55"/>
      <c r="AR10" s="55"/>
      <c r="AS10" s="55"/>
      <c r="AT10" s="54">
        <f>データ!W6</f>
        <v>0.05</v>
      </c>
      <c r="AU10" s="54"/>
      <c r="AV10" s="54"/>
      <c r="AW10" s="54"/>
      <c r="AX10" s="54"/>
      <c r="AY10" s="54"/>
      <c r="AZ10" s="54"/>
      <c r="BA10" s="54"/>
      <c r="BB10" s="54">
        <f>データ!X6</f>
        <v>7000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kXAYaK/pADmvuxsThGO3J25S+2lf8F3HVTPs4ZOzLR/w6MKstBesDaRtto9O0Yw3se/j2x0hosdRceIg2IiYnA==" saltValue="5UNq2sIw+y75uwRJaoxJ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174076</v>
      </c>
      <c r="D6" s="19">
        <f t="shared" si="3"/>
        <v>46</v>
      </c>
      <c r="E6" s="19">
        <f t="shared" si="3"/>
        <v>18</v>
      </c>
      <c r="F6" s="19">
        <f t="shared" si="3"/>
        <v>1</v>
      </c>
      <c r="G6" s="19">
        <f t="shared" si="3"/>
        <v>0</v>
      </c>
      <c r="H6" s="19" t="str">
        <f t="shared" si="3"/>
        <v>石川県　中能登町</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39.67</v>
      </c>
      <c r="P6" s="20">
        <f t="shared" si="3"/>
        <v>2.0299999999999998</v>
      </c>
      <c r="Q6" s="20">
        <f t="shared" si="3"/>
        <v>100</v>
      </c>
      <c r="R6" s="20">
        <f t="shared" si="3"/>
        <v>2750</v>
      </c>
      <c r="S6" s="20">
        <f t="shared" si="3"/>
        <v>17351</v>
      </c>
      <c r="T6" s="20">
        <f t="shared" si="3"/>
        <v>89.45</v>
      </c>
      <c r="U6" s="20">
        <f t="shared" si="3"/>
        <v>193.97</v>
      </c>
      <c r="V6" s="20">
        <f t="shared" si="3"/>
        <v>350</v>
      </c>
      <c r="W6" s="20">
        <f t="shared" si="3"/>
        <v>0.05</v>
      </c>
      <c r="X6" s="20">
        <f t="shared" si="3"/>
        <v>7000</v>
      </c>
      <c r="Y6" s="21" t="str">
        <f>IF(Y7="",NA(),Y7)</f>
        <v>-</v>
      </c>
      <c r="Z6" s="21" t="str">
        <f t="shared" ref="Z6:AH6" si="4">IF(Z7="",NA(),Z7)</f>
        <v>-</v>
      </c>
      <c r="AA6" s="21">
        <f t="shared" si="4"/>
        <v>100</v>
      </c>
      <c r="AB6" s="21">
        <f t="shared" si="4"/>
        <v>100</v>
      </c>
      <c r="AC6" s="21">
        <f t="shared" si="4"/>
        <v>100</v>
      </c>
      <c r="AD6" s="21" t="str">
        <f t="shared" si="4"/>
        <v>-</v>
      </c>
      <c r="AE6" s="21" t="str">
        <f t="shared" si="4"/>
        <v>-</v>
      </c>
      <c r="AF6" s="21">
        <f t="shared" si="4"/>
        <v>89.75</v>
      </c>
      <c r="AG6" s="21">
        <f t="shared" si="4"/>
        <v>96.14</v>
      </c>
      <c r="AH6" s="21">
        <f t="shared" si="4"/>
        <v>95.6</v>
      </c>
      <c r="AI6" s="20" t="str">
        <f>IF(AI7="","",IF(AI7="-","【-】","【"&amp;SUBSTITUTE(TEXT(AI7,"#,##0.00"),"-","△")&amp;"】"))</f>
        <v>【96.22】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249.76</v>
      </c>
      <c r="AR6" s="21">
        <f t="shared" si="5"/>
        <v>237</v>
      </c>
      <c r="AS6" s="21">
        <f t="shared" si="5"/>
        <v>257.23</v>
      </c>
      <c r="AT6" s="20" t="str">
        <f>IF(AT7="","",IF(AT7="-","【-】","【"&amp;SUBSTITUTE(TEXT(AT7,"#,##0.00"),"-","△")&amp;"】"))</f>
        <v>【232.28】</v>
      </c>
      <c r="AU6" s="21" t="str">
        <f>IF(AU7="",NA(),AU7)</f>
        <v>-</v>
      </c>
      <c r="AV6" s="21" t="str">
        <f t="shared" ref="AV6:BD6" si="6">IF(AV7="",NA(),AV7)</f>
        <v>-</v>
      </c>
      <c r="AW6" s="21">
        <f t="shared" si="6"/>
        <v>362.66</v>
      </c>
      <c r="AX6" s="21">
        <f t="shared" si="6"/>
        <v>201.75</v>
      </c>
      <c r="AY6" s="21">
        <f t="shared" si="6"/>
        <v>255.61</v>
      </c>
      <c r="AZ6" s="21" t="str">
        <f t="shared" si="6"/>
        <v>-</v>
      </c>
      <c r="BA6" s="21" t="str">
        <f t="shared" si="6"/>
        <v>-</v>
      </c>
      <c r="BB6" s="21">
        <f t="shared" si="6"/>
        <v>256.37</v>
      </c>
      <c r="BC6" s="21">
        <f t="shared" si="6"/>
        <v>135.35</v>
      </c>
      <c r="BD6" s="21">
        <f t="shared" si="6"/>
        <v>150.91999999999999</v>
      </c>
      <c r="BE6" s="20" t="str">
        <f>IF(BE7="","",IF(BE7="-","【-】","【"&amp;SUBSTITUTE(TEXT(BE7,"#,##0.00"),"-","△")&amp;"】"))</f>
        <v>【155.69】</v>
      </c>
      <c r="BF6" s="21" t="str">
        <f>IF(BF7="",NA(),BF7)</f>
        <v>-</v>
      </c>
      <c r="BG6" s="21" t="str">
        <f t="shared" ref="BG6:BO6" si="7">IF(BG7="",NA(),BG7)</f>
        <v>-</v>
      </c>
      <c r="BH6" s="21">
        <f t="shared" si="7"/>
        <v>1258.82</v>
      </c>
      <c r="BI6" s="21">
        <f t="shared" si="7"/>
        <v>1036.31</v>
      </c>
      <c r="BJ6" s="21">
        <f t="shared" si="7"/>
        <v>917.9</v>
      </c>
      <c r="BK6" s="21" t="str">
        <f t="shared" si="7"/>
        <v>-</v>
      </c>
      <c r="BL6" s="21" t="str">
        <f t="shared" si="7"/>
        <v>-</v>
      </c>
      <c r="BM6" s="21">
        <f t="shared" si="7"/>
        <v>862.99</v>
      </c>
      <c r="BN6" s="21">
        <f t="shared" si="7"/>
        <v>782.91</v>
      </c>
      <c r="BO6" s="21">
        <f t="shared" si="7"/>
        <v>783.21</v>
      </c>
      <c r="BP6" s="20" t="str">
        <f>IF(BP7="","",IF(BP7="-","【-】","【"&amp;SUBSTITUTE(TEXT(BP7,"#,##0.00"),"-","△")&amp;"】"))</f>
        <v>【765.05】</v>
      </c>
      <c r="BQ6" s="21" t="str">
        <f>IF(BQ7="",NA(),BQ7)</f>
        <v>-</v>
      </c>
      <c r="BR6" s="21" t="str">
        <f t="shared" ref="BR6:BZ6" si="8">IF(BR7="",NA(),BR7)</f>
        <v>-</v>
      </c>
      <c r="BS6" s="21">
        <f t="shared" si="8"/>
        <v>55.38</v>
      </c>
      <c r="BT6" s="21">
        <f t="shared" si="8"/>
        <v>55.37</v>
      </c>
      <c r="BU6" s="21">
        <f t="shared" si="8"/>
        <v>56.17</v>
      </c>
      <c r="BV6" s="21" t="str">
        <f t="shared" si="8"/>
        <v>-</v>
      </c>
      <c r="BW6" s="21" t="str">
        <f t="shared" si="8"/>
        <v>-</v>
      </c>
      <c r="BX6" s="21">
        <f t="shared" si="8"/>
        <v>50.06</v>
      </c>
      <c r="BY6" s="21">
        <f t="shared" si="8"/>
        <v>49.38</v>
      </c>
      <c r="BZ6" s="21">
        <f t="shared" si="8"/>
        <v>48.53</v>
      </c>
      <c r="CA6" s="20" t="str">
        <f>IF(CA7="","",IF(CA7="-","【-】","【"&amp;SUBSTITUTE(TEXT(CA7,"#,##0.00"),"-","△")&amp;"】"))</f>
        <v>【48.97】</v>
      </c>
      <c r="CB6" s="21" t="str">
        <f>IF(CB7="",NA(),CB7)</f>
        <v>-</v>
      </c>
      <c r="CC6" s="21" t="str">
        <f t="shared" ref="CC6:CK6" si="9">IF(CC7="",NA(),CC7)</f>
        <v>-</v>
      </c>
      <c r="CD6" s="21">
        <f t="shared" si="9"/>
        <v>261.77999999999997</v>
      </c>
      <c r="CE6" s="21">
        <f t="shared" si="9"/>
        <v>253.09</v>
      </c>
      <c r="CF6" s="21">
        <f t="shared" si="9"/>
        <v>251.48</v>
      </c>
      <c r="CG6" s="21" t="str">
        <f t="shared" si="9"/>
        <v>-</v>
      </c>
      <c r="CH6" s="21" t="str">
        <f t="shared" si="9"/>
        <v>-</v>
      </c>
      <c r="CI6" s="21">
        <f t="shared" si="9"/>
        <v>309.22000000000003</v>
      </c>
      <c r="CJ6" s="21">
        <f t="shared" si="9"/>
        <v>316.97000000000003</v>
      </c>
      <c r="CK6" s="21">
        <f t="shared" si="9"/>
        <v>326.17</v>
      </c>
      <c r="CL6" s="20" t="str">
        <f>IF(CL7="","",IF(CL7="-","【-】","【"&amp;SUBSTITUTE(TEXT(CL7,"#,##0.00"),"-","△")&amp;"】"))</f>
        <v>【328.76】</v>
      </c>
      <c r="CM6" s="21" t="str">
        <f>IF(CM7="",NA(),CM7)</f>
        <v>-</v>
      </c>
      <c r="CN6" s="21" t="str">
        <f t="shared" ref="CN6:CV6" si="10">IF(CN7="",NA(),CN7)</f>
        <v>-</v>
      </c>
      <c r="CO6" s="21">
        <f t="shared" si="10"/>
        <v>47.06</v>
      </c>
      <c r="CP6" s="21">
        <f t="shared" si="10"/>
        <v>52.94</v>
      </c>
      <c r="CQ6" s="21">
        <f t="shared" si="10"/>
        <v>52.94</v>
      </c>
      <c r="CR6" s="21" t="str">
        <f t="shared" si="10"/>
        <v>-</v>
      </c>
      <c r="CS6" s="21" t="str">
        <f t="shared" si="10"/>
        <v>-</v>
      </c>
      <c r="CT6" s="21">
        <f t="shared" si="10"/>
        <v>47.35</v>
      </c>
      <c r="CU6" s="21">
        <f t="shared" si="10"/>
        <v>46.36</v>
      </c>
      <c r="CV6" s="21">
        <f t="shared" si="10"/>
        <v>228.91</v>
      </c>
      <c r="CW6" s="20" t="str">
        <f>IF(CW7="","",IF(CW7="-","【-】","【"&amp;SUBSTITUTE(TEXT(CW7,"#,##0.00"),"-","△")&amp;"】"))</f>
        <v>【224.12】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81.209999999999994</v>
      </c>
      <c r="DF6" s="21">
        <f t="shared" si="11"/>
        <v>83.08</v>
      </c>
      <c r="DG6" s="21">
        <f t="shared" si="11"/>
        <v>82.61</v>
      </c>
      <c r="DH6" s="20" t="str">
        <f>IF(DH7="","",IF(DH7="-","【-】","【"&amp;SUBSTITUTE(TEXT(DH7,"#,##0.00"),"-","△")&amp;"】"))</f>
        <v>【81.92】</v>
      </c>
      <c r="DI6" s="21" t="str">
        <f>IF(DI7="",NA(),DI7)</f>
        <v>-</v>
      </c>
      <c r="DJ6" s="21" t="str">
        <f t="shared" ref="DJ6:DR6" si="12">IF(DJ7="",NA(),DJ7)</f>
        <v>-</v>
      </c>
      <c r="DK6" s="21">
        <f t="shared" si="12"/>
        <v>6.27</v>
      </c>
      <c r="DL6" s="21">
        <f t="shared" si="12"/>
        <v>11.8</v>
      </c>
      <c r="DM6" s="21">
        <f t="shared" si="12"/>
        <v>17.7</v>
      </c>
      <c r="DN6" s="21" t="str">
        <f t="shared" si="12"/>
        <v>-</v>
      </c>
      <c r="DO6" s="21" t="str">
        <f t="shared" si="12"/>
        <v>-</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174076</v>
      </c>
      <c r="D7" s="23">
        <v>46</v>
      </c>
      <c r="E7" s="23">
        <v>18</v>
      </c>
      <c r="F7" s="23">
        <v>1</v>
      </c>
      <c r="G7" s="23">
        <v>0</v>
      </c>
      <c r="H7" s="23" t="s">
        <v>96</v>
      </c>
      <c r="I7" s="23" t="s">
        <v>97</v>
      </c>
      <c r="J7" s="23" t="s">
        <v>98</v>
      </c>
      <c r="K7" s="23" t="s">
        <v>99</v>
      </c>
      <c r="L7" s="23" t="s">
        <v>100</v>
      </c>
      <c r="M7" s="23" t="s">
        <v>101</v>
      </c>
      <c r="N7" s="24" t="s">
        <v>102</v>
      </c>
      <c r="O7" s="24">
        <v>39.67</v>
      </c>
      <c r="P7" s="24">
        <v>2.0299999999999998</v>
      </c>
      <c r="Q7" s="24">
        <v>100</v>
      </c>
      <c r="R7" s="24">
        <v>2750</v>
      </c>
      <c r="S7" s="24">
        <v>17351</v>
      </c>
      <c r="T7" s="24">
        <v>89.45</v>
      </c>
      <c r="U7" s="24">
        <v>193.97</v>
      </c>
      <c r="V7" s="24">
        <v>350</v>
      </c>
      <c r="W7" s="24">
        <v>0.05</v>
      </c>
      <c r="X7" s="24">
        <v>7000</v>
      </c>
      <c r="Y7" s="24" t="s">
        <v>102</v>
      </c>
      <c r="Z7" s="24" t="s">
        <v>102</v>
      </c>
      <c r="AA7" s="24">
        <v>100</v>
      </c>
      <c r="AB7" s="24">
        <v>100</v>
      </c>
      <c r="AC7" s="24">
        <v>100</v>
      </c>
      <c r="AD7" s="24" t="s">
        <v>102</v>
      </c>
      <c r="AE7" s="24" t="s">
        <v>102</v>
      </c>
      <c r="AF7" s="24">
        <v>89.75</v>
      </c>
      <c r="AG7" s="24">
        <v>96.14</v>
      </c>
      <c r="AH7" s="24">
        <v>95.6</v>
      </c>
      <c r="AI7" s="24">
        <v>96.22</v>
      </c>
      <c r="AJ7" s="24" t="s">
        <v>102</v>
      </c>
      <c r="AK7" s="24" t="s">
        <v>102</v>
      </c>
      <c r="AL7" s="24">
        <v>0</v>
      </c>
      <c r="AM7" s="24">
        <v>0</v>
      </c>
      <c r="AN7" s="24">
        <v>0</v>
      </c>
      <c r="AO7" s="24" t="s">
        <v>102</v>
      </c>
      <c r="AP7" s="24" t="s">
        <v>102</v>
      </c>
      <c r="AQ7" s="24">
        <v>249.76</v>
      </c>
      <c r="AR7" s="24">
        <v>237</v>
      </c>
      <c r="AS7" s="24">
        <v>257.23</v>
      </c>
      <c r="AT7" s="24">
        <v>232.28</v>
      </c>
      <c r="AU7" s="24" t="s">
        <v>102</v>
      </c>
      <c r="AV7" s="24" t="s">
        <v>102</v>
      </c>
      <c r="AW7" s="24">
        <v>362.66</v>
      </c>
      <c r="AX7" s="24">
        <v>201.75</v>
      </c>
      <c r="AY7" s="24">
        <v>255.61</v>
      </c>
      <c r="AZ7" s="24" t="s">
        <v>102</v>
      </c>
      <c r="BA7" s="24" t="s">
        <v>102</v>
      </c>
      <c r="BB7" s="24">
        <v>256.37</v>
      </c>
      <c r="BC7" s="24">
        <v>135.35</v>
      </c>
      <c r="BD7" s="24">
        <v>150.91999999999999</v>
      </c>
      <c r="BE7" s="24">
        <v>155.69</v>
      </c>
      <c r="BF7" s="24" t="s">
        <v>102</v>
      </c>
      <c r="BG7" s="24" t="s">
        <v>102</v>
      </c>
      <c r="BH7" s="24">
        <v>1258.82</v>
      </c>
      <c r="BI7" s="24">
        <v>1036.31</v>
      </c>
      <c r="BJ7" s="24">
        <v>917.9</v>
      </c>
      <c r="BK7" s="24" t="s">
        <v>102</v>
      </c>
      <c r="BL7" s="24" t="s">
        <v>102</v>
      </c>
      <c r="BM7" s="24">
        <v>862.99</v>
      </c>
      <c r="BN7" s="24">
        <v>782.91</v>
      </c>
      <c r="BO7" s="24">
        <v>783.21</v>
      </c>
      <c r="BP7" s="24">
        <v>765.05</v>
      </c>
      <c r="BQ7" s="24" t="s">
        <v>102</v>
      </c>
      <c r="BR7" s="24" t="s">
        <v>102</v>
      </c>
      <c r="BS7" s="24">
        <v>55.38</v>
      </c>
      <c r="BT7" s="24">
        <v>55.37</v>
      </c>
      <c r="BU7" s="24">
        <v>56.17</v>
      </c>
      <c r="BV7" s="24" t="s">
        <v>102</v>
      </c>
      <c r="BW7" s="24" t="s">
        <v>102</v>
      </c>
      <c r="BX7" s="24">
        <v>50.06</v>
      </c>
      <c r="BY7" s="24">
        <v>49.38</v>
      </c>
      <c r="BZ7" s="24">
        <v>48.53</v>
      </c>
      <c r="CA7" s="24">
        <v>48.97</v>
      </c>
      <c r="CB7" s="24" t="s">
        <v>102</v>
      </c>
      <c r="CC7" s="24" t="s">
        <v>102</v>
      </c>
      <c r="CD7" s="24">
        <v>261.77999999999997</v>
      </c>
      <c r="CE7" s="24">
        <v>253.09</v>
      </c>
      <c r="CF7" s="24">
        <v>251.48</v>
      </c>
      <c r="CG7" s="24" t="s">
        <v>102</v>
      </c>
      <c r="CH7" s="24" t="s">
        <v>102</v>
      </c>
      <c r="CI7" s="24">
        <v>309.22000000000003</v>
      </c>
      <c r="CJ7" s="24">
        <v>316.97000000000003</v>
      </c>
      <c r="CK7" s="24">
        <v>326.17</v>
      </c>
      <c r="CL7" s="24">
        <v>328.76</v>
      </c>
      <c r="CM7" s="24" t="s">
        <v>102</v>
      </c>
      <c r="CN7" s="24" t="s">
        <v>102</v>
      </c>
      <c r="CO7" s="24">
        <v>47.06</v>
      </c>
      <c r="CP7" s="24">
        <v>52.94</v>
      </c>
      <c r="CQ7" s="24">
        <v>52.94</v>
      </c>
      <c r="CR7" s="24" t="s">
        <v>102</v>
      </c>
      <c r="CS7" s="24" t="s">
        <v>102</v>
      </c>
      <c r="CT7" s="24">
        <v>47.35</v>
      </c>
      <c r="CU7" s="24">
        <v>46.36</v>
      </c>
      <c r="CV7" s="24">
        <v>228.91</v>
      </c>
      <c r="CW7" s="24">
        <v>224.12</v>
      </c>
      <c r="CX7" s="24" t="s">
        <v>102</v>
      </c>
      <c r="CY7" s="24" t="s">
        <v>102</v>
      </c>
      <c r="CZ7" s="24">
        <v>100</v>
      </c>
      <c r="DA7" s="24">
        <v>100</v>
      </c>
      <c r="DB7" s="24">
        <v>100</v>
      </c>
      <c r="DC7" s="24" t="s">
        <v>102</v>
      </c>
      <c r="DD7" s="24" t="s">
        <v>102</v>
      </c>
      <c r="DE7" s="24">
        <v>81.209999999999994</v>
      </c>
      <c r="DF7" s="24">
        <v>83.08</v>
      </c>
      <c r="DG7" s="24">
        <v>82.61</v>
      </c>
      <c r="DH7" s="24">
        <v>81.92</v>
      </c>
      <c r="DI7" s="24" t="s">
        <v>102</v>
      </c>
      <c r="DJ7" s="24" t="s">
        <v>102</v>
      </c>
      <c r="DK7" s="24">
        <v>6.27</v>
      </c>
      <c r="DL7" s="24">
        <v>11.8</v>
      </c>
      <c r="DM7" s="24">
        <v>17.7</v>
      </c>
      <c r="DN7" s="24" t="s">
        <v>102</v>
      </c>
      <c r="DO7" s="24" t="s">
        <v>102</v>
      </c>
      <c r="DP7" s="24">
        <v>39.64</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正勝</cp:lastModifiedBy>
  <cp:lastPrinted>2023-01-19T04:50:54Z</cp:lastPrinted>
  <dcterms:created xsi:type="dcterms:W3CDTF">2023-01-12T23:50:42Z</dcterms:created>
  <dcterms:modified xsi:type="dcterms:W3CDTF">2023-01-19T04:50:56Z</dcterms:modified>
  <cp:category/>
</cp:coreProperties>
</file>