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XYKp0D6BzEVnS0bu9IU8HkzyonJWQp70FLYmkSzO4XzE5TQ198K5/GuvKIpGtvdN/kmZ1yLOs7g4Is5UQqFCVA==" workbookSaltValue="dbvcaR+XUZF3stVw6DqYuw=="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<sst xmlns="http://schemas.openxmlformats.org/spreadsheetml/2006/main" count="228" uniqueCount="112">
  <si>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</si>
  <si>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</si>
  <si>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</si>
  <si>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</si>
  <si>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</si>
  <si>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</si>
  <si>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</si>
  <si>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</si>
  <si>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</si>
  <si>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</si>
  <si>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</si>
  <si>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</si>
  <si>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</si>
  <si>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</si>
  <si>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</si>
  <si>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</si>
  <si>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</si>
  <si>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</si>
  <si>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</si>
  <si>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</si>
  <si>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</si>
  <si>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</si>
  <si>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</si>
  <si>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</si>
  <si>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</si>
  <si>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</si>
  <si>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</si>
  <si>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</si>
  <si>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</si>
  <si>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</si>
  <si>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</si>
  <si>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</si>
  <si>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</si>
  <si>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</si>
  <si>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</si>
  <si>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</si>
  <si>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</si>
  <si>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</si>
  <si>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</si>
  <si>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</si>
  <si>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</si>
  <si>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</si>
  <si>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</si>
  <si>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</si>
  <si>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</si>
  <si>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</si>
  <si>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</si>
  <si>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</si>
  <si>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</si>
  <si>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</si>
  <si>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</si>
  <si>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</si>
  <si>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</si>
  <si>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</si>
  <si>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</si>
  <si>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</si>
  <si>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</si>
  <si>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</si>
  <si>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</si>
  <si>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</si>
  <si>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</si>
  <si>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</si>
  <si>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</si>
  <si>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</si>
  <si>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</si>
  <si>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</si>
  <si>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</si>
  <si>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</si>
  <si>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</si>
  <si>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</si>
  <si>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</si>
  <si>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</si>
  <si>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</si>
  <si>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</si>
  <si>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</si>
  <si>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</si>
  <si>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</si>
  <si>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</si>
  <si>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</si>
  <si>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</si>
  <si>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</si>
  <si>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</si>
  <si>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</si>
  <si>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</si>
  <si>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</si>
  <si>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</si>
  <si>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</si>
  <si>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</si>
  <si>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</si>
  <si>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</si>
  <si>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</si>
  <si>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</si>
  <si>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</si>
  <si>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</si>
  <si>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穴水町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</si>
  <si>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</si>
  <si>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</si>
  <si>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</si>
  <si>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</si>
  <si>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</si>
  <si>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</si>
  <si>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</si>
  <si>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</si>
  <si>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</si>
  <si>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</si>
  <si>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</si>
  <si>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</si>
  <si>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</si>
  <si>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</si>
  <si>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①経常収支比率は、黒字を示す100％以上を維持しており、また、類似団体平均値を上回っています。　　　　　　　　　　　　　　　　　　　　　　　　②累積欠損金は発生していません。
</t>
    </r>
    <r>
      <rPr>
        <sz val="11"/>
        <rFont val="ＭＳ ゴシック"/>
        <family val="3"/>
        <charset val="128"/>
      </rPr>
      <t>③流動比率は、100％を超えているが、類似団体平均値を下回っている状況である。短期的な資金繰りには問題ないものと考えるが、管渠など更新需要の増加が見込まれることから長期的な経営状況を考慮し、企業債残高対給水収益比率が増加しすぎないように留意しながら、計画的に進める必要があります。
④企業債残高対給水収益比率については、類似団体平均値を下回っていることから、現在の投資規模及び料金水準についても適正であると考える。
⑤料金回収率は、類似団体平均値を上回っているが、更に経費削減に努める必要がある。　　　　　⑥給水原価は、引き続き類似団体平均値を上回っており、維持管理費の削減に努める必要がある。
⑦施設の効率性を表す施設利用率は、類似団体平均値を下回っており効率性が悪く、施設縮小を含めた更新やダウンサイジングでの更新を行う必要がある。
⑧有収率は、類似団体平均値を大きく上回っており、配管状況は良好である。</t>
    </r>
    <rPh sb="115" eb="117">
      <t>シタマワ</t>
    </rPh>
    <rPh sb="121" eb="123">
      <t>ジョウキョウ</t>
    </rPh>
    <rPh sb="230" eb="233">
      <t>キギョウサイ</t>
    </rPh>
    <rPh sb="233" eb="235">
      <t>ザンダカ</t>
    </rPh>
    <rPh sb="235" eb="236">
      <t>タイ</t>
    </rPh>
    <rPh sb="236" eb="238">
      <t>キュウスイ</t>
    </rPh>
    <rPh sb="238" eb="240">
      <t>シュウエキ</t>
    </rPh>
    <rPh sb="240" eb="242">
      <t>ヒリツ</t>
    </rPh>
    <rPh sb="267" eb="269">
      <t>ゲンザイ</t>
    </rPh>
    <rPh sb="270" eb="272">
      <t>トウシ</t>
    </rPh>
    <rPh sb="272" eb="274">
      <t>キボ</t>
    </rPh>
    <rPh sb="274" eb="275">
      <t>オヨ</t>
    </rPh>
    <rPh sb="276" eb="278">
      <t>リョウキン</t>
    </rPh>
    <rPh sb="278" eb="280">
      <t>スイジュン</t>
    </rPh>
    <rPh sb="285" eb="287">
      <t>テキセイ</t>
    </rPh>
    <rPh sb="291" eb="292">
      <t>カンガ</t>
    </rPh>
    <rPh sb="424" eb="426">
      <t>シセツ</t>
    </rPh>
    <rPh sb="426" eb="428">
      <t>シュクショウ</t>
    </rPh>
    <rPh sb="429" eb="430">
      <t>フク</t>
    </rPh>
    <rPh sb="432" eb="434">
      <t>コウシン</t>
    </rPh>
    <phoneticPr fontId="14"/>
  </si>
  <si>
    <t>①有形固定資産減価償却率は、類似団体平均値を上回っており、施設全体の老朽化が進み、計画的な修繕・更新が課題である。
②管路経年化率は、類似団体平均値を下回っており、老朽管路割合が少ない。今後は、中長期の更新需要・財政収支見通しに基づき、アセットマネジメント（資産管理）の継続的な実践が求められる。</t>
  </si>
  <si>
    <t>経営状況は、経常収支比率が100％を上回っており良好であるが、今後は管路の更新といった老朽化対策等に伴い、更なる更新需要の増加が見込まれる。また、水需要の減少による給水収益の低下、施設の老朽化に伴う修繕費の増加等計画的な更新が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</si>
</sst>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82-4E0D-A6E2-A16F962BED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3582-4E0D-A6E2-A16F962BED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40.409999999999997</c:v>
                </c:pt>
                <c:pt idx="1">
                  <c:v>39.659999999999997</c:v>
                </c:pt>
                <c:pt idx="2">
                  <c:v>37.67</c:v>
                </c:pt>
                <c:pt idx="3">
                  <c:v>37.01</c:v>
                </c:pt>
                <c:pt idx="4">
                  <c:v>36.479999999999997</c:v>
                </c:pt>
              </c:numCache>
            </c:numRef>
          </c:val>
          <c:extLst>
            <c:ext xmlns:c16="http://schemas.microsoft.com/office/drawing/2014/chart" uri="{C3380CC4-5D6E-409C-BE32-E72D297353CC}">
              <c16:uniqueId val="{00000000-2EC1-4218-ADCA-5377F90935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2EC1-4218-ADCA-5377F90935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90.01</c:v>
                </c:pt>
                <c:pt idx="1">
                  <c:v>92.29</c:v>
                </c:pt>
                <c:pt idx="2">
                  <c:v>92.7</c:v>
                </c:pt>
                <c:pt idx="3">
                  <c:v>93.22</c:v>
                </c:pt>
                <c:pt idx="4">
                  <c:v>94.25</c:v>
                </c:pt>
              </c:numCache>
            </c:numRef>
          </c:val>
          <c:extLst>
            <c:ext xmlns:c16="http://schemas.microsoft.com/office/drawing/2014/chart" uri="{C3380CC4-5D6E-409C-BE32-E72D297353CC}">
              <c16:uniqueId val="{00000000-65C4-430C-99FF-FCC4FB150C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65C4-430C-99FF-FCC4FB150C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116.14</c:v>
                </c:pt>
                <c:pt idx="1">
                  <c:v>126.93</c:v>
                </c:pt>
                <c:pt idx="2">
                  <c:v>124.87</c:v>
                </c:pt>
                <c:pt idx="3">
                  <c:v>110.49</c:v>
                </c:pt>
                <c:pt idx="4">
                  <c:v>109.9</c:v>
                </c:pt>
              </c:numCache>
            </c:numRef>
          </c:val>
          <c:extLst>
            <c:ext xmlns:c16="http://schemas.microsoft.com/office/drawing/2014/chart" uri="{C3380CC4-5D6E-409C-BE32-E72D297353CC}">
              <c16:uniqueId val="{00000000-3D5A-420B-9C0A-6233EE306B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3D5A-420B-9C0A-6233EE306B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59.89</c:v>
                </c:pt>
                <c:pt idx="1">
                  <c:v>59.6</c:v>
                </c:pt>
                <c:pt idx="2">
                  <c:v>59.13</c:v>
                </c:pt>
                <c:pt idx="3">
                  <c:v>60.18</c:v>
                </c:pt>
                <c:pt idx="4">
                  <c:v>61.19</c:v>
                </c:pt>
              </c:numCache>
            </c:numRef>
          </c:val>
          <c:extLst>
            <c:ext xmlns:c16="http://schemas.microsoft.com/office/drawing/2014/chart" uri="{C3380CC4-5D6E-409C-BE32-E72D297353CC}">
              <c16:uniqueId val="{00000000-A804-4940-9EA0-DFD77058E4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A804-4940-9EA0-DFD77058E4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6.18</c:v>
                </c:pt>
                <c:pt idx="1">
                  <c:v>6.24</c:v>
                </c:pt>
                <c:pt idx="2">
                  <c:v>6.02</c:v>
                </c:pt>
                <c:pt idx="3">
                  <c:v>6.02</c:v>
                </c:pt>
                <c:pt idx="4">
                  <c:v>6.02</c:v>
                </c:pt>
              </c:numCache>
            </c:numRef>
          </c:val>
          <c:extLst>
            <c:ext xmlns:c16="http://schemas.microsoft.com/office/drawing/2014/chart" uri="{C3380CC4-5D6E-409C-BE32-E72D297353CC}">
              <c16:uniqueId val="{00000000-FF85-49E6-84D2-F4552DFB40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FF85-49E6-84D2-F4552DFB40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29-4222-A5D9-2EDA057CC0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5429-4222-A5D9-2EDA057CC0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281.99</c:v>
                </c:pt>
                <c:pt idx="1">
                  <c:v>313.76</c:v>
                </c:pt>
                <c:pt idx="2">
                  <c:v>292.19</c:v>
                </c:pt>
                <c:pt idx="3">
                  <c:v>324.8</c:v>
                </c:pt>
                <c:pt idx="4">
                  <c:v>270.74</c:v>
                </c:pt>
              </c:numCache>
            </c:numRef>
          </c:val>
          <c:extLst>
            <c:ext xmlns:c16="http://schemas.microsoft.com/office/drawing/2014/chart" uri="{C3380CC4-5D6E-409C-BE32-E72D297353CC}">
              <c16:uniqueId val="{00000000-95CB-422D-96FB-782C6A5D81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5CB-422D-96FB-782C6A5D81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526.48</c:v>
                </c:pt>
                <c:pt idx="1">
                  <c:v>494.32</c:v>
                </c:pt>
                <c:pt idx="2">
                  <c:v>494.16</c:v>
                </c:pt>
                <c:pt idx="3">
                  <c:v>473.92</c:v>
                </c:pt>
                <c:pt idx="4">
                  <c:v>448.57</c:v>
                </c:pt>
              </c:numCache>
            </c:numRef>
          </c:val>
          <c:extLst>
            <c:ext xmlns:c16="http://schemas.microsoft.com/office/drawing/2014/chart" uri="{C3380CC4-5D6E-409C-BE32-E72D297353CC}">
              <c16:uniqueId val="{00000000-1EF3-4B56-BB1D-6E65725180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1EF3-4B56-BB1D-6E65725180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97.9</c:v>
                </c:pt>
                <c:pt idx="1">
                  <c:v>105.41</c:v>
                </c:pt>
                <c:pt idx="2">
                  <c:v>102.26</c:v>
                </c:pt>
                <c:pt idx="3">
                  <c:v>104.32</c:v>
                </c:pt>
                <c:pt idx="4">
                  <c:v>100.91</c:v>
                </c:pt>
              </c:numCache>
            </c:numRef>
          </c:val>
          <c:extLst>
            <c:ext xmlns:c16="http://schemas.microsoft.com/office/drawing/2014/chart" uri="{C3380CC4-5D6E-409C-BE32-E72D297353CC}">
              <c16:uniqueId val="{00000000-E44F-4376-8A3D-6C3AA7AE7B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E44F-4376-8A3D-6C3AA7AE7B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270.55</c:v>
                </c:pt>
                <c:pt idx="1">
                  <c:v>251.82</c:v>
                </c:pt>
                <c:pt idx="2">
                  <c:v>263.06</c:v>
                </c:pt>
                <c:pt idx="3">
                  <c:v>256.26</c:v>
                </c:pt>
                <c:pt idx="4">
                  <c:v>265.3</c:v>
                </c:pt>
              </c:numCache>
            </c:numRef>
          </c:val>
          <c:extLst>
            <c:ext xmlns:c16="http://schemas.microsoft.com/office/drawing/2014/chart" uri="{C3380CC4-5D6E-409C-BE32-E72D297353CC}">
              <c16:uniqueId val="{00000000-6DCC-4C96-857B-FFA8D84C95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6DCC-4C96-857B-FFA8D84C95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穴水町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17</v>
      </c>
      <c r="AM7" s="36"/>
      <c r="AN7" s="36"/>
      <c r="AO7" s="36"/>
      <c r="AP7" s="36"/>
      <c r="AQ7" s="36"/>
      <c r="AR7" s="36"/>
      <c r="AS7" s="36"/>
      <c r="AT7" s="33" t="s">
        <v>11</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7754</v>
      </c>
      <c r="AM8" s="44"/>
      <c r="AN8" s="44"/>
      <c r="AO8" s="44"/>
      <c r="AP8" s="44"/>
      <c r="AQ8" s="44"/>
      <c r="AR8" s="44"/>
      <c r="AS8" s="44"/>
      <c r="AT8" s="45">
        <f>データ!$S$6</f>
        <v>183.21</v>
      </c>
      <c r="AU8" s="46"/>
      <c r="AV8" s="46"/>
      <c r="AW8" s="46"/>
      <c r="AX8" s="46"/>
      <c r="AY8" s="46"/>
      <c r="AZ8" s="46"/>
      <c r="BA8" s="46"/>
      <c r="BB8" s="47">
        <f>データ!$T$6</f>
        <v>42.32</v>
      </c>
      <c r="BC8" s="47"/>
      <c r="BD8" s="47"/>
      <c r="BE8" s="47"/>
      <c r="BF8" s="47"/>
      <c r="BG8" s="47"/>
      <c r="BH8" s="47"/>
      <c r="BI8" s="47"/>
      <c r="BJ8" s="3"/>
      <c r="BK8" s="3"/>
      <c r="BL8" s="48" t="s">
        <v>12</v>
      </c>
      <c r="BM8" s="49"/>
      <c r="BN8" s="50" t="s">
        <v>21</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24</v>
      </c>
      <c r="J9" s="34"/>
      <c r="K9" s="34"/>
      <c r="L9" s="34"/>
      <c r="M9" s="34"/>
      <c r="N9" s="34"/>
      <c r="O9" s="35"/>
      <c r="P9" s="36" t="s">
        <v>26</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31</v>
      </c>
      <c r="AU9" s="34"/>
      <c r="AV9" s="34"/>
      <c r="AW9" s="34"/>
      <c r="AX9" s="34"/>
      <c r="AY9" s="34"/>
      <c r="AZ9" s="34"/>
      <c r="BA9" s="34"/>
      <c r="BB9" s="36" t="s">
        <v>16</v>
      </c>
      <c r="BC9" s="36"/>
      <c r="BD9" s="36"/>
      <c r="BE9" s="36"/>
      <c r="BF9" s="36"/>
      <c r="BG9" s="36"/>
      <c r="BH9" s="36"/>
      <c r="BI9" s="36"/>
      <c r="BJ9" s="3"/>
      <c r="BK9" s="3"/>
      <c r="BL9" s="52" t="s">
        <v>32</v>
      </c>
      <c r="BM9" s="53"/>
      <c r="BN9" s="54" t="s">
        <v>34</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75.19</v>
      </c>
      <c r="J10" s="46"/>
      <c r="K10" s="46"/>
      <c r="L10" s="46"/>
      <c r="M10" s="46"/>
      <c r="N10" s="46"/>
      <c r="O10" s="56"/>
      <c r="P10" s="47">
        <f>データ!$P$6</f>
        <v>81.33</v>
      </c>
      <c r="Q10" s="47"/>
      <c r="R10" s="47"/>
      <c r="S10" s="47"/>
      <c r="T10" s="47"/>
      <c r="U10" s="47"/>
      <c r="V10" s="47"/>
      <c r="W10" s="44">
        <f>データ!$Q$6</f>
        <v>5126</v>
      </c>
      <c r="X10" s="44"/>
      <c r="Y10" s="44"/>
      <c r="Z10" s="44"/>
      <c r="AA10" s="44"/>
      <c r="AB10" s="44"/>
      <c r="AC10" s="44"/>
      <c r="AD10" s="2"/>
      <c r="AE10" s="2"/>
      <c r="AF10" s="2"/>
      <c r="AG10" s="2"/>
      <c r="AH10" s="2"/>
      <c r="AI10" s="2"/>
      <c r="AJ10" s="2"/>
      <c r="AK10" s="2"/>
      <c r="AL10" s="44">
        <f>データ!$U$6</f>
        <v>6233</v>
      </c>
      <c r="AM10" s="44"/>
      <c r="AN10" s="44"/>
      <c r="AO10" s="44"/>
      <c r="AP10" s="44"/>
      <c r="AQ10" s="44"/>
      <c r="AR10" s="44"/>
      <c r="AS10" s="44"/>
      <c r="AT10" s="45">
        <f>データ!$V$6</f>
        <v>44.8</v>
      </c>
      <c r="AU10" s="46"/>
      <c r="AV10" s="46"/>
      <c r="AW10" s="46"/>
      <c r="AX10" s="46"/>
      <c r="AY10" s="46"/>
      <c r="AZ10" s="46"/>
      <c r="BA10" s="46"/>
      <c r="BB10" s="47">
        <f>データ!$W$6</f>
        <v>139.13</v>
      </c>
      <c r="BC10" s="47"/>
      <c r="BD10" s="47"/>
      <c r="BE10" s="47"/>
      <c r="BF10" s="47"/>
      <c r="BG10" s="47"/>
      <c r="BH10" s="47"/>
      <c r="BI10" s="47"/>
      <c r="BJ10" s="2"/>
      <c r="BK10" s="2"/>
      <c r="BL10" s="57" t="s">
        <v>36</v>
      </c>
      <c r="BM10" s="58"/>
      <c r="BN10" s="59" t="s">
        <v>4</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37</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40</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109</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42</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110</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15">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9"/>
      <c r="BM60" s="80"/>
      <c r="BN60" s="80"/>
      <c r="BO60" s="80"/>
      <c r="BP60" s="80"/>
      <c r="BQ60" s="80"/>
      <c r="BR60" s="80"/>
      <c r="BS60" s="80"/>
      <c r="BT60" s="80"/>
      <c r="BU60" s="80"/>
      <c r="BV60" s="80"/>
      <c r="BW60" s="80"/>
      <c r="BX60" s="80"/>
      <c r="BY60" s="80"/>
      <c r="BZ60" s="81"/>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9</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9" t="s">
        <v>111</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9"/>
      <c r="BM80" s="80"/>
      <c r="BN80" s="80"/>
      <c r="BO80" s="80"/>
      <c r="BP80" s="80"/>
      <c r="BQ80" s="80"/>
      <c r="BR80" s="80"/>
      <c r="BS80" s="80"/>
      <c r="BT80" s="80"/>
      <c r="BU80" s="80"/>
      <c r="BV80" s="80"/>
      <c r="BW80" s="80"/>
      <c r="BX80" s="80"/>
      <c r="BY80" s="80"/>
      <c r="BZ80" s="81"/>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9"/>
      <c r="BM81" s="80"/>
      <c r="BN81" s="80"/>
      <c r="BO81" s="80"/>
      <c r="BP81" s="80"/>
      <c r="BQ81" s="80"/>
      <c r="BR81" s="80"/>
      <c r="BS81" s="80"/>
      <c r="BT81" s="80"/>
      <c r="BU81" s="80"/>
      <c r="BV81" s="80"/>
      <c r="BW81" s="80"/>
      <c r="BX81" s="80"/>
      <c r="BY81" s="80"/>
      <c r="BZ81" s="81"/>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2"/>
      <c r="BM82" s="83"/>
      <c r="BN82" s="83"/>
      <c r="BO82" s="83"/>
      <c r="BP82" s="83"/>
      <c r="BQ82" s="83"/>
      <c r="BR82" s="83"/>
      <c r="BS82" s="83"/>
      <c r="BT82" s="83"/>
      <c r="BU82" s="83"/>
      <c r="BV82" s="83"/>
      <c r="BW82" s="83"/>
      <c r="BX82" s="83"/>
      <c r="BY82" s="83"/>
      <c r="BZ82" s="84"/>
    </row>
    <row r="83" spans="1:78" x14ac:dyDescent="0.15">
      <c r="C83" s="10"/>
    </row>
    <row r="84" spans="1:78" hidden="1" x14ac:dyDescent="0.15">
      <c r="B84" s="6" t="s">
        <v>43</v>
      </c>
      <c r="C84" s="6"/>
      <c r="D84" s="6"/>
      <c r="E84" s="6" t="s">
        <v>45</v>
      </c>
      <c r="F84" s="6" t="s">
        <v>47</v>
      </c>
      <c r="G84" s="6" t="s">
        <v>48</v>
      </c>
      <c r="H84" s="6" t="s">
        <v>41</v>
      </c>
      <c r="I84" s="6" t="s">
        <v>8</v>
      </c>
      <c r="J84" s="6" t="s">
        <v>29</v>
      </c>
      <c r="K84" s="6" t="s">
        <v>49</v>
      </c>
      <c r="L84" s="6" t="s">
        <v>51</v>
      </c>
      <c r="M84" s="6" t="s">
        <v>33</v>
      </c>
      <c r="N84" s="6" t="s">
        <v>53</v>
      </c>
      <c r="O84" s="6" t="s">
        <v>55</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XK00M6VkmGpmt4qunlnxZ0skkbbp1o5c+PzrT/c5t2yc5jHRRKPtCOu9vc3mU0kM1Azysebkdwo3hV3J57drYQ==" saltValue="2I8Yv4T7syYt2HGsfdrWm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50</v>
      </c>
      <c r="C3" s="17" t="s">
        <v>58</v>
      </c>
      <c r="D3" s="17" t="s">
        <v>59</v>
      </c>
      <c r="E3" s="17" t="s">
        <v>3</v>
      </c>
      <c r="F3" s="17" t="s">
        <v>2</v>
      </c>
      <c r="G3" s="17" t="s">
        <v>25</v>
      </c>
      <c r="H3" s="87" t="s">
        <v>30</v>
      </c>
      <c r="I3" s="88"/>
      <c r="J3" s="88"/>
      <c r="K3" s="88"/>
      <c r="L3" s="88"/>
      <c r="M3" s="88"/>
      <c r="N3" s="88"/>
      <c r="O3" s="88"/>
      <c r="P3" s="88"/>
      <c r="Q3" s="88"/>
      <c r="R3" s="88"/>
      <c r="S3" s="88"/>
      <c r="T3" s="88"/>
      <c r="U3" s="88"/>
      <c r="V3" s="88"/>
      <c r="W3" s="89"/>
      <c r="X3" s="85" t="s">
        <v>54</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10</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60</v>
      </c>
      <c r="B4" s="18"/>
      <c r="C4" s="18"/>
      <c r="D4" s="18"/>
      <c r="E4" s="18"/>
      <c r="F4" s="18"/>
      <c r="G4" s="18"/>
      <c r="H4" s="90"/>
      <c r="I4" s="91"/>
      <c r="J4" s="91"/>
      <c r="K4" s="91"/>
      <c r="L4" s="91"/>
      <c r="M4" s="91"/>
      <c r="N4" s="91"/>
      <c r="O4" s="91"/>
      <c r="P4" s="91"/>
      <c r="Q4" s="91"/>
      <c r="R4" s="91"/>
      <c r="S4" s="91"/>
      <c r="T4" s="91"/>
      <c r="U4" s="91"/>
      <c r="V4" s="91"/>
      <c r="W4" s="92"/>
      <c r="X4" s="86" t="s">
        <v>52</v>
      </c>
      <c r="Y4" s="86"/>
      <c r="Z4" s="86"/>
      <c r="AA4" s="86"/>
      <c r="AB4" s="86"/>
      <c r="AC4" s="86"/>
      <c r="AD4" s="86"/>
      <c r="AE4" s="86"/>
      <c r="AF4" s="86"/>
      <c r="AG4" s="86"/>
      <c r="AH4" s="86"/>
      <c r="AI4" s="86" t="s">
        <v>44</v>
      </c>
      <c r="AJ4" s="86"/>
      <c r="AK4" s="86"/>
      <c r="AL4" s="86"/>
      <c r="AM4" s="86"/>
      <c r="AN4" s="86"/>
      <c r="AO4" s="86"/>
      <c r="AP4" s="86"/>
      <c r="AQ4" s="86"/>
      <c r="AR4" s="86"/>
      <c r="AS4" s="86"/>
      <c r="AT4" s="86" t="s">
        <v>38</v>
      </c>
      <c r="AU4" s="86"/>
      <c r="AV4" s="86"/>
      <c r="AW4" s="86"/>
      <c r="AX4" s="86"/>
      <c r="AY4" s="86"/>
      <c r="AZ4" s="86"/>
      <c r="BA4" s="86"/>
      <c r="BB4" s="86"/>
      <c r="BC4" s="86"/>
      <c r="BD4" s="86"/>
      <c r="BE4" s="86" t="s">
        <v>62</v>
      </c>
      <c r="BF4" s="86"/>
      <c r="BG4" s="86"/>
      <c r="BH4" s="86"/>
      <c r="BI4" s="86"/>
      <c r="BJ4" s="86"/>
      <c r="BK4" s="86"/>
      <c r="BL4" s="86"/>
      <c r="BM4" s="86"/>
      <c r="BN4" s="86"/>
      <c r="BO4" s="86"/>
      <c r="BP4" s="86" t="s">
        <v>35</v>
      </c>
      <c r="BQ4" s="86"/>
      <c r="BR4" s="86"/>
      <c r="BS4" s="86"/>
      <c r="BT4" s="86"/>
      <c r="BU4" s="86"/>
      <c r="BV4" s="86"/>
      <c r="BW4" s="86"/>
      <c r="BX4" s="86"/>
      <c r="BY4" s="86"/>
      <c r="BZ4" s="86"/>
      <c r="CA4" s="86" t="s">
        <v>63</v>
      </c>
      <c r="CB4" s="86"/>
      <c r="CC4" s="86"/>
      <c r="CD4" s="86"/>
      <c r="CE4" s="86"/>
      <c r="CF4" s="86"/>
      <c r="CG4" s="86"/>
      <c r="CH4" s="86"/>
      <c r="CI4" s="86"/>
      <c r="CJ4" s="86"/>
      <c r="CK4" s="86"/>
      <c r="CL4" s="86" t="s">
        <v>65</v>
      </c>
      <c r="CM4" s="86"/>
      <c r="CN4" s="86"/>
      <c r="CO4" s="86"/>
      <c r="CP4" s="86"/>
      <c r="CQ4" s="86"/>
      <c r="CR4" s="86"/>
      <c r="CS4" s="86"/>
      <c r="CT4" s="86"/>
      <c r="CU4" s="86"/>
      <c r="CV4" s="86"/>
      <c r="CW4" s="86" t="s">
        <v>66</v>
      </c>
      <c r="CX4" s="86"/>
      <c r="CY4" s="86"/>
      <c r="CZ4" s="86"/>
      <c r="DA4" s="86"/>
      <c r="DB4" s="86"/>
      <c r="DC4" s="86"/>
      <c r="DD4" s="86"/>
      <c r="DE4" s="86"/>
      <c r="DF4" s="86"/>
      <c r="DG4" s="86"/>
      <c r="DH4" s="86" t="s">
        <v>67</v>
      </c>
      <c r="DI4" s="86"/>
      <c r="DJ4" s="86"/>
      <c r="DK4" s="86"/>
      <c r="DL4" s="86"/>
      <c r="DM4" s="86"/>
      <c r="DN4" s="86"/>
      <c r="DO4" s="86"/>
      <c r="DP4" s="86"/>
      <c r="DQ4" s="86"/>
      <c r="DR4" s="86"/>
      <c r="DS4" s="86" t="s">
        <v>61</v>
      </c>
      <c r="DT4" s="86"/>
      <c r="DU4" s="86"/>
      <c r="DV4" s="86"/>
      <c r="DW4" s="86"/>
      <c r="DX4" s="86"/>
      <c r="DY4" s="86"/>
      <c r="DZ4" s="86"/>
      <c r="EA4" s="86"/>
      <c r="EB4" s="86"/>
      <c r="EC4" s="86"/>
      <c r="ED4" s="86" t="s">
        <v>68</v>
      </c>
      <c r="EE4" s="86"/>
      <c r="EF4" s="86"/>
      <c r="EG4" s="86"/>
      <c r="EH4" s="86"/>
      <c r="EI4" s="86"/>
      <c r="EJ4" s="86"/>
      <c r="EK4" s="86"/>
      <c r="EL4" s="86"/>
      <c r="EM4" s="86"/>
      <c r="EN4" s="86"/>
    </row>
    <row r="5" spans="1:144" x14ac:dyDescent="0.15">
      <c r="A5" s="15" t="s">
        <v>28</v>
      </c>
      <c r="B5" s="19"/>
      <c r="C5" s="19"/>
      <c r="D5" s="19"/>
      <c r="E5" s="19"/>
      <c r="F5" s="19"/>
      <c r="G5" s="19"/>
      <c r="H5" s="25" t="s">
        <v>57</v>
      </c>
      <c r="I5" s="25" t="s">
        <v>69</v>
      </c>
      <c r="J5" s="25" t="s">
        <v>70</v>
      </c>
      <c r="K5" s="25" t="s">
        <v>71</v>
      </c>
      <c r="L5" s="25" t="s">
        <v>72</v>
      </c>
      <c r="M5" s="25" t="s">
        <v>5</v>
      </c>
      <c r="N5" s="25" t="s">
        <v>73</v>
      </c>
      <c r="O5" s="25" t="s">
        <v>74</v>
      </c>
      <c r="P5" s="25" t="s">
        <v>75</v>
      </c>
      <c r="Q5" s="25" t="s">
        <v>76</v>
      </c>
      <c r="R5" s="25" t="s">
        <v>77</v>
      </c>
      <c r="S5" s="25" t="s">
        <v>79</v>
      </c>
      <c r="T5" s="25" t="s">
        <v>64</v>
      </c>
      <c r="U5" s="25" t="s">
        <v>80</v>
      </c>
      <c r="V5" s="25" t="s">
        <v>81</v>
      </c>
      <c r="W5" s="25" t="s">
        <v>82</v>
      </c>
      <c r="X5" s="25" t="s">
        <v>83</v>
      </c>
      <c r="Y5" s="25" t="s">
        <v>84</v>
      </c>
      <c r="Z5" s="25" t="s">
        <v>85</v>
      </c>
      <c r="AA5" s="25" t="s">
        <v>0</v>
      </c>
      <c r="AB5" s="25" t="s">
        <v>86</v>
      </c>
      <c r="AC5" s="25" t="s">
        <v>88</v>
      </c>
      <c r="AD5" s="25" t="s">
        <v>89</v>
      </c>
      <c r="AE5" s="25" t="s">
        <v>90</v>
      </c>
      <c r="AF5" s="25" t="s">
        <v>91</v>
      </c>
      <c r="AG5" s="25" t="s">
        <v>92</v>
      </c>
      <c r="AH5" s="25" t="s">
        <v>43</v>
      </c>
      <c r="AI5" s="25" t="s">
        <v>83</v>
      </c>
      <c r="AJ5" s="25" t="s">
        <v>84</v>
      </c>
      <c r="AK5" s="25" t="s">
        <v>85</v>
      </c>
      <c r="AL5" s="25" t="s">
        <v>0</v>
      </c>
      <c r="AM5" s="25" t="s">
        <v>86</v>
      </c>
      <c r="AN5" s="25" t="s">
        <v>88</v>
      </c>
      <c r="AO5" s="25" t="s">
        <v>89</v>
      </c>
      <c r="AP5" s="25" t="s">
        <v>90</v>
      </c>
      <c r="AQ5" s="25" t="s">
        <v>91</v>
      </c>
      <c r="AR5" s="25" t="s">
        <v>92</v>
      </c>
      <c r="AS5" s="25" t="s">
        <v>87</v>
      </c>
      <c r="AT5" s="25" t="s">
        <v>83</v>
      </c>
      <c r="AU5" s="25" t="s">
        <v>84</v>
      </c>
      <c r="AV5" s="25" t="s">
        <v>85</v>
      </c>
      <c r="AW5" s="25" t="s">
        <v>0</v>
      </c>
      <c r="AX5" s="25" t="s">
        <v>86</v>
      </c>
      <c r="AY5" s="25" t="s">
        <v>88</v>
      </c>
      <c r="AZ5" s="25" t="s">
        <v>89</v>
      </c>
      <c r="BA5" s="25" t="s">
        <v>90</v>
      </c>
      <c r="BB5" s="25" t="s">
        <v>91</v>
      </c>
      <c r="BC5" s="25" t="s">
        <v>92</v>
      </c>
      <c r="BD5" s="25" t="s">
        <v>87</v>
      </c>
      <c r="BE5" s="25" t="s">
        <v>83</v>
      </c>
      <c r="BF5" s="25" t="s">
        <v>84</v>
      </c>
      <c r="BG5" s="25" t="s">
        <v>85</v>
      </c>
      <c r="BH5" s="25" t="s">
        <v>0</v>
      </c>
      <c r="BI5" s="25" t="s">
        <v>86</v>
      </c>
      <c r="BJ5" s="25" t="s">
        <v>88</v>
      </c>
      <c r="BK5" s="25" t="s">
        <v>89</v>
      </c>
      <c r="BL5" s="25" t="s">
        <v>90</v>
      </c>
      <c r="BM5" s="25" t="s">
        <v>91</v>
      </c>
      <c r="BN5" s="25" t="s">
        <v>92</v>
      </c>
      <c r="BO5" s="25" t="s">
        <v>87</v>
      </c>
      <c r="BP5" s="25" t="s">
        <v>83</v>
      </c>
      <c r="BQ5" s="25" t="s">
        <v>84</v>
      </c>
      <c r="BR5" s="25" t="s">
        <v>85</v>
      </c>
      <c r="BS5" s="25" t="s">
        <v>0</v>
      </c>
      <c r="BT5" s="25" t="s">
        <v>86</v>
      </c>
      <c r="BU5" s="25" t="s">
        <v>88</v>
      </c>
      <c r="BV5" s="25" t="s">
        <v>89</v>
      </c>
      <c r="BW5" s="25" t="s">
        <v>90</v>
      </c>
      <c r="BX5" s="25" t="s">
        <v>91</v>
      </c>
      <c r="BY5" s="25" t="s">
        <v>92</v>
      </c>
      <c r="BZ5" s="25" t="s">
        <v>87</v>
      </c>
      <c r="CA5" s="25" t="s">
        <v>83</v>
      </c>
      <c r="CB5" s="25" t="s">
        <v>84</v>
      </c>
      <c r="CC5" s="25" t="s">
        <v>85</v>
      </c>
      <c r="CD5" s="25" t="s">
        <v>0</v>
      </c>
      <c r="CE5" s="25" t="s">
        <v>86</v>
      </c>
      <c r="CF5" s="25" t="s">
        <v>88</v>
      </c>
      <c r="CG5" s="25" t="s">
        <v>89</v>
      </c>
      <c r="CH5" s="25" t="s">
        <v>90</v>
      </c>
      <c r="CI5" s="25" t="s">
        <v>91</v>
      </c>
      <c r="CJ5" s="25" t="s">
        <v>92</v>
      </c>
      <c r="CK5" s="25" t="s">
        <v>87</v>
      </c>
      <c r="CL5" s="25" t="s">
        <v>83</v>
      </c>
      <c r="CM5" s="25" t="s">
        <v>84</v>
      </c>
      <c r="CN5" s="25" t="s">
        <v>85</v>
      </c>
      <c r="CO5" s="25" t="s">
        <v>0</v>
      </c>
      <c r="CP5" s="25" t="s">
        <v>86</v>
      </c>
      <c r="CQ5" s="25" t="s">
        <v>88</v>
      </c>
      <c r="CR5" s="25" t="s">
        <v>89</v>
      </c>
      <c r="CS5" s="25" t="s">
        <v>90</v>
      </c>
      <c r="CT5" s="25" t="s">
        <v>91</v>
      </c>
      <c r="CU5" s="25" t="s">
        <v>92</v>
      </c>
      <c r="CV5" s="25" t="s">
        <v>87</v>
      </c>
      <c r="CW5" s="25" t="s">
        <v>83</v>
      </c>
      <c r="CX5" s="25" t="s">
        <v>84</v>
      </c>
      <c r="CY5" s="25" t="s">
        <v>85</v>
      </c>
      <c r="CZ5" s="25" t="s">
        <v>0</v>
      </c>
      <c r="DA5" s="25" t="s">
        <v>86</v>
      </c>
      <c r="DB5" s="25" t="s">
        <v>88</v>
      </c>
      <c r="DC5" s="25" t="s">
        <v>89</v>
      </c>
      <c r="DD5" s="25" t="s">
        <v>90</v>
      </c>
      <c r="DE5" s="25" t="s">
        <v>91</v>
      </c>
      <c r="DF5" s="25" t="s">
        <v>92</v>
      </c>
      <c r="DG5" s="25" t="s">
        <v>87</v>
      </c>
      <c r="DH5" s="25" t="s">
        <v>83</v>
      </c>
      <c r="DI5" s="25" t="s">
        <v>84</v>
      </c>
      <c r="DJ5" s="25" t="s">
        <v>85</v>
      </c>
      <c r="DK5" s="25" t="s">
        <v>0</v>
      </c>
      <c r="DL5" s="25" t="s">
        <v>86</v>
      </c>
      <c r="DM5" s="25" t="s">
        <v>88</v>
      </c>
      <c r="DN5" s="25" t="s">
        <v>89</v>
      </c>
      <c r="DO5" s="25" t="s">
        <v>90</v>
      </c>
      <c r="DP5" s="25" t="s">
        <v>91</v>
      </c>
      <c r="DQ5" s="25" t="s">
        <v>92</v>
      </c>
      <c r="DR5" s="25" t="s">
        <v>87</v>
      </c>
      <c r="DS5" s="25" t="s">
        <v>83</v>
      </c>
      <c r="DT5" s="25" t="s">
        <v>84</v>
      </c>
      <c r="DU5" s="25" t="s">
        <v>85</v>
      </c>
      <c r="DV5" s="25" t="s">
        <v>0</v>
      </c>
      <c r="DW5" s="25" t="s">
        <v>86</v>
      </c>
      <c r="DX5" s="25" t="s">
        <v>88</v>
      </c>
      <c r="DY5" s="25" t="s">
        <v>89</v>
      </c>
      <c r="DZ5" s="25" t="s">
        <v>90</v>
      </c>
      <c r="EA5" s="25" t="s">
        <v>91</v>
      </c>
      <c r="EB5" s="25" t="s">
        <v>92</v>
      </c>
      <c r="EC5" s="25" t="s">
        <v>87</v>
      </c>
      <c r="ED5" s="25" t="s">
        <v>83</v>
      </c>
      <c r="EE5" s="25" t="s">
        <v>84</v>
      </c>
      <c r="EF5" s="25" t="s">
        <v>85</v>
      </c>
      <c r="EG5" s="25" t="s">
        <v>0</v>
      </c>
      <c r="EH5" s="25" t="s">
        <v>86</v>
      </c>
      <c r="EI5" s="25" t="s">
        <v>88</v>
      </c>
      <c r="EJ5" s="25" t="s">
        <v>89</v>
      </c>
      <c r="EK5" s="25" t="s">
        <v>90</v>
      </c>
      <c r="EL5" s="25" t="s">
        <v>91</v>
      </c>
      <c r="EM5" s="25" t="s">
        <v>92</v>
      </c>
      <c r="EN5" s="25" t="s">
        <v>87</v>
      </c>
    </row>
    <row r="6" spans="1:144" s="14" customFormat="1" x14ac:dyDescent="0.15">
      <c r="A6" s="15" t="s">
        <v>93</v>
      </c>
      <c r="B6" s="20">
        <f t="shared" ref="B6:W6" si="1">B7</f>
        <v>2021</v>
      </c>
      <c r="C6" s="20">
        <f t="shared" si="1"/>
        <v>174611</v>
      </c>
      <c r="D6" s="20">
        <f t="shared" si="1"/>
        <v>46</v>
      </c>
      <c r="E6" s="20">
        <f t="shared" si="1"/>
        <v>1</v>
      </c>
      <c r="F6" s="20">
        <f t="shared" si="1"/>
        <v>0</v>
      </c>
      <c r="G6" s="20">
        <f t="shared" si="1"/>
        <v>1</v>
      </c>
      <c r="H6" s="20" t="str">
        <f t="shared" si="1"/>
        <v>石川県　穴水町</v>
      </c>
      <c r="I6" s="20" t="str">
        <f t="shared" si="1"/>
        <v>法適用</v>
      </c>
      <c r="J6" s="20" t="str">
        <f t="shared" si="1"/>
        <v>水道事業</v>
      </c>
      <c r="K6" s="20" t="str">
        <f t="shared" si="1"/>
        <v>末端給水事業</v>
      </c>
      <c r="L6" s="20" t="str">
        <f t="shared" si="1"/>
        <v>A8</v>
      </c>
      <c r="M6" s="20" t="str">
        <f t="shared" si="1"/>
        <v>非設置</v>
      </c>
      <c r="N6" s="26" t="str">
        <f t="shared" si="1"/>
        <v>-</v>
      </c>
      <c r="O6" s="26">
        <f t="shared" si="1"/>
        <v>75.19</v>
      </c>
      <c r="P6" s="26">
        <f t="shared" si="1"/>
        <v>81.33</v>
      </c>
      <c r="Q6" s="26">
        <f t="shared" si="1"/>
        <v>5126</v>
      </c>
      <c r="R6" s="26">
        <f t="shared" si="1"/>
        <v>7754</v>
      </c>
      <c r="S6" s="26">
        <f t="shared" si="1"/>
        <v>183.21</v>
      </c>
      <c r="T6" s="26">
        <f t="shared" si="1"/>
        <v>42.32</v>
      </c>
      <c r="U6" s="26">
        <f t="shared" si="1"/>
        <v>6233</v>
      </c>
      <c r="V6" s="26">
        <f t="shared" si="1"/>
        <v>44.8</v>
      </c>
      <c r="W6" s="26">
        <f t="shared" si="1"/>
        <v>139.13</v>
      </c>
      <c r="X6" s="28">
        <f t="shared" ref="X6:AG6" si="2">IF(X7="",NA(),X7)</f>
        <v>116.14</v>
      </c>
      <c r="Y6" s="28">
        <f t="shared" si="2"/>
        <v>126.93</v>
      </c>
      <c r="Z6" s="28">
        <f t="shared" si="2"/>
        <v>124.87</v>
      </c>
      <c r="AA6" s="28">
        <f t="shared" si="2"/>
        <v>110.49</v>
      </c>
      <c r="AB6" s="28">
        <f t="shared" si="2"/>
        <v>109.9</v>
      </c>
      <c r="AC6" s="28">
        <f t="shared" si="2"/>
        <v>104.47</v>
      </c>
      <c r="AD6" s="28">
        <f t="shared" si="2"/>
        <v>103.81</v>
      </c>
      <c r="AE6" s="28">
        <f t="shared" si="2"/>
        <v>104.35</v>
      </c>
      <c r="AF6" s="28">
        <f t="shared" si="2"/>
        <v>105.34</v>
      </c>
      <c r="AG6" s="28">
        <f t="shared" si="2"/>
        <v>105.77</v>
      </c>
      <c r="AH6" s="26" t="str">
        <f>IF(AH7="","",IF(AH7="-","【-】","【"&amp;SUBSTITUTE(TEXT(AH7,"#,##0.00"),"-","△")&amp;"】"))</f>
        <v>【111.39】</v>
      </c>
      <c r="AI6" s="26">
        <f t="shared" ref="AI6:AR6" si="3">IF(AI7="",NA(),AI7)</f>
        <v>0</v>
      </c>
      <c r="AJ6" s="26">
        <f t="shared" si="3"/>
        <v>0</v>
      </c>
      <c r="AK6" s="26">
        <f t="shared" si="3"/>
        <v>0</v>
      </c>
      <c r="AL6" s="26">
        <f t="shared" si="3"/>
        <v>0</v>
      </c>
      <c r="AM6" s="26">
        <f t="shared" si="3"/>
        <v>0</v>
      </c>
      <c r="AN6" s="28">
        <f t="shared" si="3"/>
        <v>16.399999999999999</v>
      </c>
      <c r="AO6" s="28">
        <f t="shared" si="3"/>
        <v>25.66</v>
      </c>
      <c r="AP6" s="28">
        <f t="shared" si="3"/>
        <v>21.69</v>
      </c>
      <c r="AQ6" s="28">
        <f t="shared" si="3"/>
        <v>24.04</v>
      </c>
      <c r="AR6" s="28">
        <f t="shared" si="3"/>
        <v>28.03</v>
      </c>
      <c r="AS6" s="26" t="str">
        <f>IF(AS7="","",IF(AS7="-","【-】","【"&amp;SUBSTITUTE(TEXT(AS7,"#,##0.00"),"-","△")&amp;"】"))</f>
        <v>【1.30】</v>
      </c>
      <c r="AT6" s="28">
        <f t="shared" ref="AT6:BC6" si="4">IF(AT7="",NA(),AT7)</f>
        <v>281.99</v>
      </c>
      <c r="AU6" s="28">
        <f t="shared" si="4"/>
        <v>313.76</v>
      </c>
      <c r="AV6" s="28">
        <f t="shared" si="4"/>
        <v>292.19</v>
      </c>
      <c r="AW6" s="28">
        <f t="shared" si="4"/>
        <v>324.8</v>
      </c>
      <c r="AX6" s="28">
        <f t="shared" si="4"/>
        <v>270.74</v>
      </c>
      <c r="AY6" s="28">
        <f t="shared" si="4"/>
        <v>293.23</v>
      </c>
      <c r="AZ6" s="28">
        <f t="shared" si="4"/>
        <v>300.14</v>
      </c>
      <c r="BA6" s="28">
        <f t="shared" si="4"/>
        <v>301.04000000000002</v>
      </c>
      <c r="BB6" s="28">
        <f t="shared" si="4"/>
        <v>305.08</v>
      </c>
      <c r="BC6" s="28">
        <f t="shared" si="4"/>
        <v>305.33999999999997</v>
      </c>
      <c r="BD6" s="26" t="str">
        <f>IF(BD7="","",IF(BD7="-","【-】","【"&amp;SUBSTITUTE(TEXT(BD7,"#,##0.00"),"-","△")&amp;"】"))</f>
        <v>【261.51】</v>
      </c>
      <c r="BE6" s="28">
        <f t="shared" ref="BE6:BN6" si="5">IF(BE7="",NA(),BE7)</f>
        <v>526.48</v>
      </c>
      <c r="BF6" s="28">
        <f t="shared" si="5"/>
        <v>494.32</v>
      </c>
      <c r="BG6" s="28">
        <f t="shared" si="5"/>
        <v>494.16</v>
      </c>
      <c r="BH6" s="28">
        <f t="shared" si="5"/>
        <v>473.92</v>
      </c>
      <c r="BI6" s="28">
        <f t="shared" si="5"/>
        <v>448.57</v>
      </c>
      <c r="BJ6" s="28">
        <f t="shared" si="5"/>
        <v>542.29999999999995</v>
      </c>
      <c r="BK6" s="28">
        <f t="shared" si="5"/>
        <v>566.65</v>
      </c>
      <c r="BL6" s="28">
        <f t="shared" si="5"/>
        <v>551.62</v>
      </c>
      <c r="BM6" s="28">
        <f t="shared" si="5"/>
        <v>585.59</v>
      </c>
      <c r="BN6" s="28">
        <f t="shared" si="5"/>
        <v>561.34</v>
      </c>
      <c r="BO6" s="26" t="str">
        <f>IF(BO7="","",IF(BO7="-","【-】","【"&amp;SUBSTITUTE(TEXT(BO7,"#,##0.00"),"-","△")&amp;"】"))</f>
        <v>【265.16】</v>
      </c>
      <c r="BP6" s="28">
        <f t="shared" ref="BP6:BY6" si="6">IF(BP7="",NA(),BP7)</f>
        <v>97.9</v>
      </c>
      <c r="BQ6" s="28">
        <f t="shared" si="6"/>
        <v>105.41</v>
      </c>
      <c r="BR6" s="28">
        <f t="shared" si="6"/>
        <v>102.26</v>
      </c>
      <c r="BS6" s="28">
        <f t="shared" si="6"/>
        <v>104.32</v>
      </c>
      <c r="BT6" s="28">
        <f t="shared" si="6"/>
        <v>100.91</v>
      </c>
      <c r="BU6" s="28">
        <f t="shared" si="6"/>
        <v>87.51</v>
      </c>
      <c r="BV6" s="28">
        <f t="shared" si="6"/>
        <v>84.77</v>
      </c>
      <c r="BW6" s="28">
        <f t="shared" si="6"/>
        <v>87.11</v>
      </c>
      <c r="BX6" s="28">
        <f t="shared" si="6"/>
        <v>82.78</v>
      </c>
      <c r="BY6" s="28">
        <f t="shared" si="6"/>
        <v>84.82</v>
      </c>
      <c r="BZ6" s="26" t="str">
        <f>IF(BZ7="","",IF(BZ7="-","【-】","【"&amp;SUBSTITUTE(TEXT(BZ7,"#,##0.00"),"-","△")&amp;"】"))</f>
        <v>【102.35】</v>
      </c>
      <c r="CA6" s="28">
        <f t="shared" ref="CA6:CJ6" si="7">IF(CA7="",NA(),CA7)</f>
        <v>270.55</v>
      </c>
      <c r="CB6" s="28">
        <f t="shared" si="7"/>
        <v>251.82</v>
      </c>
      <c r="CC6" s="28">
        <f t="shared" si="7"/>
        <v>263.06</v>
      </c>
      <c r="CD6" s="28">
        <f t="shared" si="7"/>
        <v>256.26</v>
      </c>
      <c r="CE6" s="28">
        <f t="shared" si="7"/>
        <v>265.3</v>
      </c>
      <c r="CF6" s="28">
        <f t="shared" si="7"/>
        <v>218.42</v>
      </c>
      <c r="CG6" s="28">
        <f t="shared" si="7"/>
        <v>227.27</v>
      </c>
      <c r="CH6" s="28">
        <f t="shared" si="7"/>
        <v>223.98</v>
      </c>
      <c r="CI6" s="28">
        <f t="shared" si="7"/>
        <v>225.09</v>
      </c>
      <c r="CJ6" s="28">
        <f t="shared" si="7"/>
        <v>224.82</v>
      </c>
      <c r="CK6" s="26" t="str">
        <f>IF(CK7="","",IF(CK7="-","【-】","【"&amp;SUBSTITUTE(TEXT(CK7,"#,##0.00"),"-","△")&amp;"】"))</f>
        <v>【167.74】</v>
      </c>
      <c r="CL6" s="28">
        <f t="shared" ref="CL6:CU6" si="8">IF(CL7="",NA(),CL7)</f>
        <v>40.409999999999997</v>
      </c>
      <c r="CM6" s="28">
        <f t="shared" si="8"/>
        <v>39.659999999999997</v>
      </c>
      <c r="CN6" s="28">
        <f t="shared" si="8"/>
        <v>37.67</v>
      </c>
      <c r="CO6" s="28">
        <f t="shared" si="8"/>
        <v>37.01</v>
      </c>
      <c r="CP6" s="28">
        <f t="shared" si="8"/>
        <v>36.479999999999997</v>
      </c>
      <c r="CQ6" s="28">
        <f t="shared" si="8"/>
        <v>50.24</v>
      </c>
      <c r="CR6" s="28">
        <f t="shared" si="8"/>
        <v>50.29</v>
      </c>
      <c r="CS6" s="28">
        <f t="shared" si="8"/>
        <v>49.64</v>
      </c>
      <c r="CT6" s="28">
        <f t="shared" si="8"/>
        <v>49.38</v>
      </c>
      <c r="CU6" s="28">
        <f t="shared" si="8"/>
        <v>50.09</v>
      </c>
      <c r="CV6" s="26" t="str">
        <f>IF(CV7="","",IF(CV7="-","【-】","【"&amp;SUBSTITUTE(TEXT(CV7,"#,##0.00"),"-","△")&amp;"】"))</f>
        <v>【60.29】</v>
      </c>
      <c r="CW6" s="28">
        <f t="shared" ref="CW6:DF6" si="9">IF(CW7="",NA(),CW7)</f>
        <v>90.01</v>
      </c>
      <c r="CX6" s="28">
        <f t="shared" si="9"/>
        <v>92.29</v>
      </c>
      <c r="CY6" s="28">
        <f t="shared" si="9"/>
        <v>92.7</v>
      </c>
      <c r="CZ6" s="28">
        <f t="shared" si="9"/>
        <v>93.22</v>
      </c>
      <c r="DA6" s="28">
        <f t="shared" si="9"/>
        <v>94.25</v>
      </c>
      <c r="DB6" s="28">
        <f t="shared" si="9"/>
        <v>78.650000000000006</v>
      </c>
      <c r="DC6" s="28">
        <f t="shared" si="9"/>
        <v>77.73</v>
      </c>
      <c r="DD6" s="28">
        <f t="shared" si="9"/>
        <v>78.09</v>
      </c>
      <c r="DE6" s="28">
        <f t="shared" si="9"/>
        <v>78.010000000000005</v>
      </c>
      <c r="DF6" s="28">
        <f t="shared" si="9"/>
        <v>77.599999999999994</v>
      </c>
      <c r="DG6" s="26" t="str">
        <f>IF(DG7="","",IF(DG7="-","【-】","【"&amp;SUBSTITUTE(TEXT(DG7,"#,##0.00"),"-","△")&amp;"】"))</f>
        <v>【90.12】</v>
      </c>
      <c r="DH6" s="28">
        <f t="shared" ref="DH6:DQ6" si="10">IF(DH7="",NA(),DH7)</f>
        <v>59.89</v>
      </c>
      <c r="DI6" s="28">
        <f t="shared" si="10"/>
        <v>59.6</v>
      </c>
      <c r="DJ6" s="28">
        <f t="shared" si="10"/>
        <v>59.13</v>
      </c>
      <c r="DK6" s="28">
        <f t="shared" si="10"/>
        <v>60.18</v>
      </c>
      <c r="DL6" s="28">
        <f t="shared" si="10"/>
        <v>61.19</v>
      </c>
      <c r="DM6" s="28">
        <f t="shared" si="10"/>
        <v>45.14</v>
      </c>
      <c r="DN6" s="28">
        <f t="shared" si="10"/>
        <v>45.85</v>
      </c>
      <c r="DO6" s="28">
        <f t="shared" si="10"/>
        <v>47.31</v>
      </c>
      <c r="DP6" s="28">
        <f t="shared" si="10"/>
        <v>47.5</v>
      </c>
      <c r="DQ6" s="28">
        <f t="shared" si="10"/>
        <v>48.41</v>
      </c>
      <c r="DR6" s="26" t="str">
        <f>IF(DR7="","",IF(DR7="-","【-】","【"&amp;SUBSTITUTE(TEXT(DR7,"#,##0.00"),"-","△")&amp;"】"))</f>
        <v>【50.88】</v>
      </c>
      <c r="DS6" s="28">
        <f t="shared" ref="DS6:EB6" si="11">IF(DS7="",NA(),DS7)</f>
        <v>6.18</v>
      </c>
      <c r="DT6" s="28">
        <f t="shared" si="11"/>
        <v>6.24</v>
      </c>
      <c r="DU6" s="28">
        <f t="shared" si="11"/>
        <v>6.02</v>
      </c>
      <c r="DV6" s="28">
        <f t="shared" si="11"/>
        <v>6.02</v>
      </c>
      <c r="DW6" s="28">
        <f t="shared" si="11"/>
        <v>6.02</v>
      </c>
      <c r="DX6" s="28">
        <f t="shared" si="11"/>
        <v>13.58</v>
      </c>
      <c r="DY6" s="28">
        <f t="shared" si="11"/>
        <v>14.13</v>
      </c>
      <c r="DZ6" s="28">
        <f t="shared" si="11"/>
        <v>16.77</v>
      </c>
      <c r="EA6" s="28">
        <f t="shared" si="11"/>
        <v>17.399999999999999</v>
      </c>
      <c r="EB6" s="28">
        <f t="shared" si="11"/>
        <v>18.64</v>
      </c>
      <c r="EC6" s="26" t="str">
        <f>IF(EC7="","",IF(EC7="-","【-】","【"&amp;SUBSTITUTE(TEXT(EC7,"#,##0.00"),"-","△")&amp;"】"))</f>
        <v>【22.30】</v>
      </c>
      <c r="ED6" s="26">
        <f t="shared" ref="ED6:EM6" si="12">IF(ED7="",NA(),ED7)</f>
        <v>0</v>
      </c>
      <c r="EE6" s="26">
        <f t="shared" si="12"/>
        <v>0</v>
      </c>
      <c r="EF6" s="26">
        <f t="shared" si="12"/>
        <v>0</v>
      </c>
      <c r="EG6" s="26">
        <f t="shared" si="12"/>
        <v>0</v>
      </c>
      <c r="EH6" s="26">
        <f t="shared" si="12"/>
        <v>0</v>
      </c>
      <c r="EI6" s="28">
        <f t="shared" si="12"/>
        <v>0.44</v>
      </c>
      <c r="EJ6" s="28">
        <f t="shared" si="12"/>
        <v>0.52</v>
      </c>
      <c r="EK6" s="28">
        <f t="shared" si="12"/>
        <v>0.47</v>
      </c>
      <c r="EL6" s="28">
        <f t="shared" si="12"/>
        <v>0.4</v>
      </c>
      <c r="EM6" s="28">
        <f t="shared" si="12"/>
        <v>0.36</v>
      </c>
      <c r="EN6" s="26" t="str">
        <f>IF(EN7="","",IF(EN7="-","【-】","【"&amp;SUBSTITUTE(TEXT(EN7,"#,##0.00"),"-","△")&amp;"】"))</f>
        <v>【0.66】</v>
      </c>
    </row>
    <row r="7" spans="1:144" s="14" customFormat="1" x14ac:dyDescent="0.15">
      <c r="A7" s="15"/>
      <c r="B7" s="21">
        <v>2021</v>
      </c>
      <c r="C7" s="21">
        <v>174611</v>
      </c>
      <c r="D7" s="21">
        <v>46</v>
      </c>
      <c r="E7" s="21">
        <v>1</v>
      </c>
      <c r="F7" s="21">
        <v>0</v>
      </c>
      <c r="G7" s="21">
        <v>1</v>
      </c>
      <c r="H7" s="21" t="s">
        <v>94</v>
      </c>
      <c r="I7" s="21" t="s">
        <v>95</v>
      </c>
      <c r="J7" s="21" t="s">
        <v>96</v>
      </c>
      <c r="K7" s="21" t="s">
        <v>97</v>
      </c>
      <c r="L7" s="21" t="s">
        <v>78</v>
      </c>
      <c r="M7" s="21" t="s">
        <v>15</v>
      </c>
      <c r="N7" s="27" t="s">
        <v>98</v>
      </c>
      <c r="O7" s="27">
        <v>75.19</v>
      </c>
      <c r="P7" s="27">
        <v>81.33</v>
      </c>
      <c r="Q7" s="27">
        <v>5126</v>
      </c>
      <c r="R7" s="27">
        <v>7754</v>
      </c>
      <c r="S7" s="27">
        <v>183.21</v>
      </c>
      <c r="T7" s="27">
        <v>42.32</v>
      </c>
      <c r="U7" s="27">
        <v>6233</v>
      </c>
      <c r="V7" s="27">
        <v>44.8</v>
      </c>
      <c r="W7" s="27">
        <v>139.13</v>
      </c>
      <c r="X7" s="27">
        <v>116.14</v>
      </c>
      <c r="Y7" s="27">
        <v>126.93</v>
      </c>
      <c r="Z7" s="27">
        <v>124.87</v>
      </c>
      <c r="AA7" s="27">
        <v>110.49</v>
      </c>
      <c r="AB7" s="27">
        <v>109.9</v>
      </c>
      <c r="AC7" s="27">
        <v>104.47</v>
      </c>
      <c r="AD7" s="27">
        <v>103.81</v>
      </c>
      <c r="AE7" s="27">
        <v>104.35</v>
      </c>
      <c r="AF7" s="27">
        <v>105.34</v>
      </c>
      <c r="AG7" s="27">
        <v>105.77</v>
      </c>
      <c r="AH7" s="27">
        <v>111.39</v>
      </c>
      <c r="AI7" s="27">
        <v>0</v>
      </c>
      <c r="AJ7" s="27">
        <v>0</v>
      </c>
      <c r="AK7" s="27">
        <v>0</v>
      </c>
      <c r="AL7" s="27">
        <v>0</v>
      </c>
      <c r="AM7" s="27">
        <v>0</v>
      </c>
      <c r="AN7" s="27">
        <v>16.399999999999999</v>
      </c>
      <c r="AO7" s="27">
        <v>25.66</v>
      </c>
      <c r="AP7" s="27">
        <v>21.69</v>
      </c>
      <c r="AQ7" s="27">
        <v>24.04</v>
      </c>
      <c r="AR7" s="27">
        <v>28.03</v>
      </c>
      <c r="AS7" s="27">
        <v>1.3</v>
      </c>
      <c r="AT7" s="27">
        <v>281.99</v>
      </c>
      <c r="AU7" s="27">
        <v>313.76</v>
      </c>
      <c r="AV7" s="27">
        <v>292.19</v>
      </c>
      <c r="AW7" s="27">
        <v>324.8</v>
      </c>
      <c r="AX7" s="27">
        <v>270.74</v>
      </c>
      <c r="AY7" s="27">
        <v>293.23</v>
      </c>
      <c r="AZ7" s="27">
        <v>300.14</v>
      </c>
      <c r="BA7" s="27">
        <v>301.04000000000002</v>
      </c>
      <c r="BB7" s="27">
        <v>305.08</v>
      </c>
      <c r="BC7" s="27">
        <v>305.33999999999997</v>
      </c>
      <c r="BD7" s="27">
        <v>261.51</v>
      </c>
      <c r="BE7" s="27">
        <v>526.48</v>
      </c>
      <c r="BF7" s="27">
        <v>494.32</v>
      </c>
      <c r="BG7" s="27">
        <v>494.16</v>
      </c>
      <c r="BH7" s="27">
        <v>473.92</v>
      </c>
      <c r="BI7" s="27">
        <v>448.57</v>
      </c>
      <c r="BJ7" s="27">
        <v>542.29999999999995</v>
      </c>
      <c r="BK7" s="27">
        <v>566.65</v>
      </c>
      <c r="BL7" s="27">
        <v>551.62</v>
      </c>
      <c r="BM7" s="27">
        <v>585.59</v>
      </c>
      <c r="BN7" s="27">
        <v>561.34</v>
      </c>
      <c r="BO7" s="27">
        <v>265.16000000000003</v>
      </c>
      <c r="BP7" s="27">
        <v>97.9</v>
      </c>
      <c r="BQ7" s="27">
        <v>105.41</v>
      </c>
      <c r="BR7" s="27">
        <v>102.26</v>
      </c>
      <c r="BS7" s="27">
        <v>104.32</v>
      </c>
      <c r="BT7" s="27">
        <v>100.91</v>
      </c>
      <c r="BU7" s="27">
        <v>87.51</v>
      </c>
      <c r="BV7" s="27">
        <v>84.77</v>
      </c>
      <c r="BW7" s="27">
        <v>87.11</v>
      </c>
      <c r="BX7" s="27">
        <v>82.78</v>
      </c>
      <c r="BY7" s="27">
        <v>84.82</v>
      </c>
      <c r="BZ7" s="27">
        <v>102.35</v>
      </c>
      <c r="CA7" s="27">
        <v>270.55</v>
      </c>
      <c r="CB7" s="27">
        <v>251.82</v>
      </c>
      <c r="CC7" s="27">
        <v>263.06</v>
      </c>
      <c r="CD7" s="27">
        <v>256.26</v>
      </c>
      <c r="CE7" s="27">
        <v>265.3</v>
      </c>
      <c r="CF7" s="27">
        <v>218.42</v>
      </c>
      <c r="CG7" s="27">
        <v>227.27</v>
      </c>
      <c r="CH7" s="27">
        <v>223.98</v>
      </c>
      <c r="CI7" s="27">
        <v>225.09</v>
      </c>
      <c r="CJ7" s="27">
        <v>224.82</v>
      </c>
      <c r="CK7" s="27">
        <v>167.74</v>
      </c>
      <c r="CL7" s="27">
        <v>40.409999999999997</v>
      </c>
      <c r="CM7" s="27">
        <v>39.659999999999997</v>
      </c>
      <c r="CN7" s="27">
        <v>37.67</v>
      </c>
      <c r="CO7" s="27">
        <v>37.01</v>
      </c>
      <c r="CP7" s="27">
        <v>36.479999999999997</v>
      </c>
      <c r="CQ7" s="27">
        <v>50.24</v>
      </c>
      <c r="CR7" s="27">
        <v>50.29</v>
      </c>
      <c r="CS7" s="27">
        <v>49.64</v>
      </c>
      <c r="CT7" s="27">
        <v>49.38</v>
      </c>
      <c r="CU7" s="27">
        <v>50.09</v>
      </c>
      <c r="CV7" s="27">
        <v>60.29</v>
      </c>
      <c r="CW7" s="27">
        <v>90.01</v>
      </c>
      <c r="CX7" s="27">
        <v>92.29</v>
      </c>
      <c r="CY7" s="27">
        <v>92.7</v>
      </c>
      <c r="CZ7" s="27">
        <v>93.22</v>
      </c>
      <c r="DA7" s="27">
        <v>94.25</v>
      </c>
      <c r="DB7" s="27">
        <v>78.650000000000006</v>
      </c>
      <c r="DC7" s="27">
        <v>77.73</v>
      </c>
      <c r="DD7" s="27">
        <v>78.09</v>
      </c>
      <c r="DE7" s="27">
        <v>78.010000000000005</v>
      </c>
      <c r="DF7" s="27">
        <v>77.599999999999994</v>
      </c>
      <c r="DG7" s="27">
        <v>90.12</v>
      </c>
      <c r="DH7" s="27">
        <v>59.89</v>
      </c>
      <c r="DI7" s="27">
        <v>59.6</v>
      </c>
      <c r="DJ7" s="27">
        <v>59.13</v>
      </c>
      <c r="DK7" s="27">
        <v>60.18</v>
      </c>
      <c r="DL7" s="27">
        <v>61.19</v>
      </c>
      <c r="DM7" s="27">
        <v>45.14</v>
      </c>
      <c r="DN7" s="27">
        <v>45.85</v>
      </c>
      <c r="DO7" s="27">
        <v>47.31</v>
      </c>
      <c r="DP7" s="27">
        <v>47.5</v>
      </c>
      <c r="DQ7" s="27">
        <v>48.41</v>
      </c>
      <c r="DR7" s="27">
        <v>50.88</v>
      </c>
      <c r="DS7" s="27">
        <v>6.18</v>
      </c>
      <c r="DT7" s="27">
        <v>6.24</v>
      </c>
      <c r="DU7" s="27">
        <v>6.02</v>
      </c>
      <c r="DV7" s="27">
        <v>6.02</v>
      </c>
      <c r="DW7" s="27">
        <v>6.02</v>
      </c>
      <c r="DX7" s="27">
        <v>13.58</v>
      </c>
      <c r="DY7" s="27">
        <v>14.13</v>
      </c>
      <c r="DZ7" s="27">
        <v>16.77</v>
      </c>
      <c r="EA7" s="27">
        <v>17.399999999999999</v>
      </c>
      <c r="EB7" s="27">
        <v>18.64</v>
      </c>
      <c r="EC7" s="27">
        <v>22.3</v>
      </c>
      <c r="ED7" s="27">
        <v>0</v>
      </c>
      <c r="EE7" s="27">
        <v>0</v>
      </c>
      <c r="EF7" s="27">
        <v>0</v>
      </c>
      <c r="EG7" s="27">
        <v>0</v>
      </c>
      <c r="EH7" s="27">
        <v>0</v>
      </c>
      <c r="EI7" s="27">
        <v>0.44</v>
      </c>
      <c r="EJ7" s="27">
        <v>0.52</v>
      </c>
      <c r="EK7" s="27">
        <v>0.47</v>
      </c>
      <c r="EL7" s="27">
        <v>0.4</v>
      </c>
      <c r="EM7" s="27">
        <v>0.36</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2022-12-01T00:57:45Z</dcterms:created>
  <dcterms:modified xsi:type="dcterms:W3CDTF">2023-01-30T01:19:45Z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2023-01-18T08:22:33Z</vt:filetime>
  </property>
</Properties>
</file>