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m7yPyuO5VxS5P3EbIaHwtX6+t3HCw7OQ5oVP8OvmSuJFd6TF9UxRIYmjLGet3uy70J2TiwM6XUUXAmULUXB1FQ==" workbookSaltValue="FLeeSHqITzhJFZZyurisew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<sst xmlns="http://schemas.openxmlformats.org/spreadsheetml/2006/main" xmlns:r="http://schemas.openxmlformats.org/officeDocument/2006/relationships" count="116" uniqueCount="116">
  <si>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</si>
  <si>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</si>
  <si>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</si>
  <si>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</si>
  <si>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</si>
  <si>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</si>
  <si>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</si>
  <si>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</si>
  <si>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</si>
  <si>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</si>
  <si>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</si>
  <si>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</si>
  <si>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</si>
  <si>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</si>
  <si>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</si>
  <si>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</si>
  <si>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</si>
  <si>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</si>
  <si>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</si>
  <si>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</si>
  <si>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</si>
  <si>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</si>
  <si>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</si>
  <si>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</si>
  <si>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</si>
  <si>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</si>
  <si>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</si>
  <si>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</si>
  <si>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</si>
  <si>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</si>
  <si>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</si>
  <si>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</si>
  <si>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</si>
  <si>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</si>
  <si>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</si>
  <si>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</si>
  <si>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</si>
  <si>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</si>
  <si>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</si>
  <si>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</si>
  <si>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</si>
  <si>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</si>
  <si>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</si>
  <si>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</si>
  <si>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</si>
  <si>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</si>
  <si>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</si>
  <si>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</si>
  <si>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</si>
  <si>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</si>
  <si>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</si>
  <si>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</si>
  <si>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</si>
  <si>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</si>
  <si>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</si>
  <si>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</si>
  <si>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</si>
  <si>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</si>
  <si>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</si>
  <si>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</si>
  <si>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</si>
  <si>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</si>
  <si>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</si>
  <si>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</si>
  <si>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</si>
  <si>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</si>
  <si>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</si>
  <si>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</si>
  <si>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</si>
  <si>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</si>
  <si>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</si>
  <si>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</si>
  <si>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</si>
  <si>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</si>
  <si>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</si>
  <si>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</si>
  <si>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</si>
  <si>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</si>
  <si>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</si>
  <si>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</si>
  <si>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</si>
  <si>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</si>
  <si>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</si>
  <si>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</si>
  <si>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</si>
  <si>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</si>
  <si>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</si>
  <si>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</si>
  <si>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</si>
  <si>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</si>
  <si>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</si>
  <si>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</si>
  <si>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</si>
  <si>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</si>
  <si>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</si>
  <si>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</si>
  <si>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</si>
  <si>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</si>
  <si>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</si>
  <si>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漁業集落排水</t>
  </si>
  <si>
    <t>H2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</si>
  <si>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</si>
  <si>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</si>
  <si>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</si>
  <si>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</si>
  <si>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</si>
  <si>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</si>
  <si>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</si>
  <si>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</si>
  <si>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</si>
  <si>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</si>
  <si>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</si>
  <si>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</si>
  <si>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①収益的収支比率については、昨年度より大幅に減少し56.95％となっている。使用料以外の増加が大きく、経営は厳しい状況である。今後も下水道接続の増加により使用料の増収に努める。　　　　　　　　　　　　　　　　　　　⑤経費回収率は,類似団体平均値と比べると高水準であり、今後も適正な維持管理に努める。　　　　⑥汚水処理原価は、類似団体平均値と比較して低い数値であることから、今後も適正な維持管理に努める。　　　　　　　　　　　　　　　　　　　　　⑧水洗化率は、昨年度より向上しているが、類似団体平均値と比較して低い数値であることから、更なる普及促進に努める。</t>
    <rPh sb="1" eb="4">
      <t>シュウエキテキ</t>
    </rPh>
    <rPh sb="4" eb="6">
      <t>シュウシ</t>
    </rPh>
    <rPh sb="6" eb="8">
      <t>ヒリツ</t>
    </rPh>
    <rPh sb="14" eb="17">
      <t>サクネンド</t>
    </rPh>
    <rPh sb="19" eb="21">
      <t>オオハバ</t>
    </rPh>
    <rPh sb="22" eb="24">
      <t>ゲンショウ</t>
    </rPh>
    <rPh sb="38" eb="41">
      <t>シヨウリョウ</t>
    </rPh>
    <rPh sb="41" eb="43">
      <t>イガイ</t>
    </rPh>
    <rPh sb="44" eb="46">
      <t>ゾウカ</t>
    </rPh>
    <rPh sb="47" eb="48">
      <t>オオ</t>
    </rPh>
    <rPh sb="51" eb="53">
      <t>ケイエイ</t>
    </rPh>
    <rPh sb="54" eb="55">
      <t>キビ</t>
    </rPh>
    <rPh sb="57" eb="59">
      <t>ジョウキョウ</t>
    </rPh>
    <rPh sb="63" eb="65">
      <t>コンゴ</t>
    </rPh>
    <rPh sb="66" eb="69">
      <t>ゲスイドウ</t>
    </rPh>
    <rPh sb="69" eb="71">
      <t>セツゾク</t>
    </rPh>
    <rPh sb="72" eb="74">
      <t>ゾウカ</t>
    </rPh>
    <rPh sb="77" eb="80">
      <t>シヨウリョウ</t>
    </rPh>
    <rPh sb="81" eb="83">
      <t>ゾウシュウ</t>
    </rPh>
    <rPh sb="84" eb="85">
      <t>ツト</t>
    </rPh>
    <rPh sb="108" eb="110">
      <t>ケイヒ</t>
    </rPh>
    <rPh sb="110" eb="113">
      <t>カイシュウリツ</t>
    </rPh>
    <rPh sb="115" eb="117">
      <t>ルイジ</t>
    </rPh>
    <rPh sb="117" eb="119">
      <t>ダンタイ</t>
    </rPh>
    <rPh sb="119" eb="122">
      <t>ヘイキンチ</t>
    </rPh>
    <rPh sb="123" eb="124">
      <t>クラ</t>
    </rPh>
    <rPh sb="127" eb="130">
      <t>コウスイジュン</t>
    </rPh>
    <rPh sb="134" eb="136">
      <t>コンゴ</t>
    </rPh>
    <rPh sb="137" eb="139">
      <t>テキセイ</t>
    </rPh>
    <rPh sb="140" eb="142">
      <t>イジ</t>
    </rPh>
    <rPh sb="142" eb="144">
      <t>カンリ</t>
    </rPh>
    <rPh sb="145" eb="146">
      <t>ツト</t>
    </rPh>
    <rPh sb="154" eb="156">
      <t>オスイ</t>
    </rPh>
    <rPh sb="156" eb="158">
      <t>ショリ</t>
    </rPh>
    <rPh sb="158" eb="160">
      <t>ゲンカ</t>
    </rPh>
    <rPh sb="162" eb="164">
      <t>ルイジ</t>
    </rPh>
    <rPh sb="164" eb="166">
      <t>ダンタイ</t>
    </rPh>
    <rPh sb="166" eb="169">
      <t>ヘイキンチ</t>
    </rPh>
    <rPh sb="170" eb="172">
      <t>ヒカク</t>
    </rPh>
    <rPh sb="174" eb="175">
      <t>ヒク</t>
    </rPh>
    <rPh sb="176" eb="178">
      <t>スウチ</t>
    </rPh>
    <rPh sb="186" eb="188">
      <t>コンゴ</t>
    </rPh>
    <rPh sb="189" eb="191">
      <t>テキセイ</t>
    </rPh>
    <rPh sb="192" eb="194">
      <t>イジ</t>
    </rPh>
    <rPh sb="194" eb="196">
      <t>カンリ</t>
    </rPh>
    <rPh sb="197" eb="198">
      <t>ツト</t>
    </rPh>
    <rPh sb="223" eb="226">
      <t>スイセンカ</t>
    </rPh>
    <rPh sb="226" eb="227">
      <t>リツ</t>
    </rPh>
    <rPh sb="229" eb="232">
      <t>サクネンド</t>
    </rPh>
    <rPh sb="234" eb="236">
      <t>コウジョウ</t>
    </rPh>
    <rPh sb="242" eb="244">
      <t>ルイジ</t>
    </rPh>
    <rPh sb="244" eb="246">
      <t>ダンタイ</t>
    </rPh>
    <rPh sb="246" eb="249">
      <t>ヘイキンチ</t>
    </rPh>
    <rPh sb="250" eb="252">
      <t>ヒカク</t>
    </rPh>
    <rPh sb="254" eb="255">
      <t>ヒク</t>
    </rPh>
    <rPh sb="256" eb="258">
      <t>スウチ</t>
    </rPh>
    <rPh sb="266" eb="267">
      <t>サラ</t>
    </rPh>
    <rPh sb="269" eb="271">
      <t>フキュウ</t>
    </rPh>
    <rPh sb="271" eb="273">
      <t>ソクシン</t>
    </rPh>
    <rPh sb="274" eb="275">
      <t>ツト</t>
    </rPh>
    <phoneticPr fontId="13"/>
  </si>
  <si>
    <t>③管渠改善率については、平成３０年度より修繕・更新を行っていないが、長寿命化計画に基づき適正な更新・維持管理に努める。</t>
    <rPh sb="1" eb="3">
      <t>カンキョ</t>
    </rPh>
    <rPh sb="3" eb="6">
      <t>カイゼンリツ</t>
    </rPh>
    <rPh sb="12" eb="14">
      <t>ヘイセイ</t>
    </rPh>
    <rPh sb="16" eb="18">
      <t>ネンド</t>
    </rPh>
    <rPh sb="20" eb="22">
      <t>シュウゼン</t>
    </rPh>
    <rPh sb="23" eb="25">
      <t>コウシン</t>
    </rPh>
    <rPh sb="26" eb="27">
      <t>オコナ</t>
    </rPh>
    <rPh sb="34" eb="38">
      <t>チョウジュミョウカ</t>
    </rPh>
    <rPh sb="38" eb="40">
      <t>ケイカク</t>
    </rPh>
    <rPh sb="41" eb="42">
      <t>モト</t>
    </rPh>
    <rPh sb="44" eb="46">
      <t>テキセイ</t>
    </rPh>
    <rPh sb="47" eb="49">
      <t>コウシン</t>
    </rPh>
    <rPh sb="50" eb="52">
      <t>イジ</t>
    </rPh>
    <rPh sb="52" eb="54">
      <t>カンリ</t>
    </rPh>
    <rPh sb="55" eb="56">
      <t>ツト</t>
    </rPh>
    <phoneticPr fontId="13"/>
  </si>
  <si>
    <t>維持管理費の効率化による経費削減を図るとともに、接続率の向上による増収で経営の健全化に努める。　　　　　　　　　　　　　　　　　　　　　また、施設の老朽化に伴う更新事業等を計画的に行う。</t>
    <rPh sb="0" eb="2">
      <t>イジ</t>
    </rPh>
    <rPh sb="2" eb="5">
      <t>カンリヒ</t>
    </rPh>
    <rPh sb="6" eb="9">
      <t>コウリツカ</t>
    </rPh>
    <rPh sb="12" eb="14">
      <t>ケイヒ</t>
    </rPh>
    <rPh sb="14" eb="16">
      <t>サクゲン</t>
    </rPh>
    <rPh sb="17" eb="18">
      <t>ハカ</t>
    </rPh>
    <rPh sb="24" eb="26">
      <t>セツゾク</t>
    </rPh>
    <rPh sb="26" eb="27">
      <t>リツ</t>
    </rPh>
    <rPh sb="28" eb="30">
      <t>コウジョウ</t>
    </rPh>
    <rPh sb="33" eb="35">
      <t>ゾウシュウ</t>
    </rPh>
    <rPh sb="36" eb="38">
      <t>ケイエイ</t>
    </rPh>
    <rPh sb="39" eb="42">
      <t>ケンゼンカ</t>
    </rPh>
    <rPh sb="43" eb="44">
      <t>ツト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</si>
</sst>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2.e-002</c:v>
                </c:pt>
                <c:pt idx="2">
                  <c:v>1.e-002</c:v>
                </c:pt>
                <c:pt idx="3">
                  <c:v>1.6</c:v>
                </c:pt>
                <c:pt idx="4">
                  <c:v>1.e-002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29.8</c:v>
                </c:pt>
                <c:pt idx="1">
                  <c:v>32.229999999999997</c:v>
                </c:pt>
                <c:pt idx="2">
                  <c:v>32.479999999999997</c:v>
                </c:pt>
                <c:pt idx="3">
                  <c:v>30.19</c:v>
                </c:pt>
                <c:pt idx="4">
                  <c:v>28.77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56.05</c:v>
                </c:pt>
                <c:pt idx="1">
                  <c:v>54.57</c:v>
                </c:pt>
                <c:pt idx="2">
                  <c:v>55.08</c:v>
                </c:pt>
                <c:pt idx="3">
                  <c:v>57.56</c:v>
                </c:pt>
                <c:pt idx="4">
                  <c:v>61.82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66.95</c:v>
                </c:pt>
                <c:pt idx="1">
                  <c:v>80.8</c:v>
                </c:pt>
                <c:pt idx="2">
                  <c:v>79.2</c:v>
                </c:pt>
                <c:pt idx="3">
                  <c:v>79.09</c:v>
                </c:pt>
                <c:pt idx="4">
                  <c:v>78.900000000000006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63.96</c:v>
                </c:pt>
                <c:pt idx="2">
                  <c:v>73.28</c:v>
                </c:pt>
                <c:pt idx="3">
                  <c:v>109.55</c:v>
                </c:pt>
                <c:pt idx="4">
                  <c:v>56.95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6672.48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1491.92</c:v>
                </c:pt>
                <c:pt idx="1">
                  <c:v>1006.65</c:v>
                </c:pt>
                <c:pt idx="2">
                  <c:v>998.42</c:v>
                </c:pt>
                <c:pt idx="3">
                  <c:v>1095.52</c:v>
                </c:pt>
                <c:pt idx="4">
                  <c:v>1056.55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95.55</c:v>
                </c:pt>
                <c:pt idx="1">
                  <c:v>90.3</c:v>
                </c:pt>
                <c:pt idx="2">
                  <c:v>97.46</c:v>
                </c:pt>
                <c:pt idx="3">
                  <c:v>100</c:v>
                </c:pt>
                <c:pt idx="4">
                  <c:v>132.75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46.77</c:v>
                </c:pt>
                <c:pt idx="1">
                  <c:v>43.43</c:v>
                </c:pt>
                <c:pt idx="2">
                  <c:v>41.41</c:v>
                </c:pt>
                <c:pt idx="3">
                  <c:v>39.64</c:v>
                </c:pt>
                <c:pt idx="4">
                  <c:v>40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229.81</c:v>
                </c:pt>
                <c:pt idx="1">
                  <c:v>252.75</c:v>
                </c:pt>
                <c:pt idx="2">
                  <c:v>229.16</c:v>
                </c:pt>
                <c:pt idx="3">
                  <c:v>228.4</c:v>
                </c:pt>
                <c:pt idx="4">
                  <c:v>178.3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348.75</c:v>
                </c:pt>
                <c:pt idx="1">
                  <c:v>400.44</c:v>
                </c:pt>
                <c:pt idx="2">
                  <c:v>417.56</c:v>
                </c:pt>
                <c:pt idx="3">
                  <c:v>449.72</c:v>
                </c:pt>
                <c:pt idx="4">
                  <c:v>437.27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【974.72】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【80.63】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【32.23】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【392.85】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【44.22】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zoomScale="40" zoomScaleNormal="40" workbookViewId="0">
      <selection activeCell="CC68" sqref="CC68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穴水町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漁業集落排水</v>
      </c>
      <c r="Q8" s="6"/>
      <c r="R8" s="6"/>
      <c r="S8" s="6"/>
      <c r="T8" s="6"/>
      <c r="U8" s="6"/>
      <c r="V8" s="6"/>
      <c r="W8" s="6" t="str">
        <f>データ!L6</f>
        <v>H2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7754</v>
      </c>
      <c r="AM8" s="21"/>
      <c r="AN8" s="21"/>
      <c r="AO8" s="21"/>
      <c r="AP8" s="21"/>
      <c r="AQ8" s="21"/>
      <c r="AR8" s="21"/>
      <c r="AS8" s="21"/>
      <c r="AT8" s="7">
        <f>データ!T6</f>
        <v>183.21</v>
      </c>
      <c r="AU8" s="7"/>
      <c r="AV8" s="7"/>
      <c r="AW8" s="7"/>
      <c r="AX8" s="7"/>
      <c r="AY8" s="7"/>
      <c r="AZ8" s="7"/>
      <c r="BA8" s="7"/>
      <c r="BB8" s="7">
        <f>データ!U6</f>
        <v>42.32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3.86</v>
      </c>
      <c r="Q10" s="7"/>
      <c r="R10" s="7"/>
      <c r="S10" s="7"/>
      <c r="T10" s="7"/>
      <c r="U10" s="7"/>
      <c r="V10" s="7"/>
      <c r="W10" s="7">
        <f>データ!Q6</f>
        <v>98.29</v>
      </c>
      <c r="X10" s="7"/>
      <c r="Y10" s="7"/>
      <c r="Z10" s="7"/>
      <c r="AA10" s="7"/>
      <c r="AB10" s="7"/>
      <c r="AC10" s="7"/>
      <c r="AD10" s="21">
        <f>データ!R6</f>
        <v>3960</v>
      </c>
      <c r="AE10" s="21"/>
      <c r="AF10" s="21"/>
      <c r="AG10" s="21"/>
      <c r="AH10" s="21"/>
      <c r="AI10" s="21"/>
      <c r="AJ10" s="21"/>
      <c r="AK10" s="2"/>
      <c r="AL10" s="21">
        <f>データ!V6</f>
        <v>296</v>
      </c>
      <c r="AM10" s="21"/>
      <c r="AN10" s="21"/>
      <c r="AO10" s="21"/>
      <c r="AP10" s="21"/>
      <c r="AQ10" s="21"/>
      <c r="AR10" s="21"/>
      <c r="AS10" s="21"/>
      <c r="AT10" s="7">
        <f>データ!W6</f>
        <v>0.22</v>
      </c>
      <c r="AU10" s="7"/>
      <c r="AV10" s="7"/>
      <c r="AW10" s="7"/>
      <c r="AX10" s="7"/>
      <c r="AY10" s="7"/>
      <c r="AZ10" s="7"/>
      <c r="BA10" s="7"/>
      <c r="BB10" s="7">
        <f>データ!X6</f>
        <v>1345.45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41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42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44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114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115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4"/>
    </row>
    <row r="83" spans="1:78">
      <c r="C83" s="18" t="s">
        <v>45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46</v>
      </c>
      <c r="C85" s="12"/>
      <c r="D85" s="12"/>
      <c r="E85" s="12" t="s">
        <v>48</v>
      </c>
      <c r="F85" s="12" t="s">
        <v>49</v>
      </c>
      <c r="G85" s="12" t="s">
        <v>50</v>
      </c>
      <c r="H85" s="12" t="s">
        <v>43</v>
      </c>
      <c r="I85" s="12" t="s">
        <v>9</v>
      </c>
      <c r="J85" s="12" t="s">
        <v>51</v>
      </c>
      <c r="K85" s="12" t="s">
        <v>52</v>
      </c>
      <c r="L85" s="12" t="s">
        <v>34</v>
      </c>
      <c r="M85" s="12" t="s">
        <v>37</v>
      </c>
      <c r="N85" s="12" t="s">
        <v>53</v>
      </c>
      <c r="O85" s="12" t="s">
        <v>55</v>
      </c>
    </row>
    <row r="86" spans="1:78" hidden="1">
      <c r="B86" s="12"/>
      <c r="C86" s="12"/>
      <c r="D86" s="12"/>
      <c r="E86" s="12" t="str">
        <f>データ!AI6</f>
        <v/>
      </c>
      <c r="F86" s="12" t="s">
        <v>40</v>
      </c>
      <c r="G86" s="12" t="s">
        <v>40</v>
      </c>
      <c r="H86" s="12" t="str">
        <f>データ!BP6</f>
        <v>【974.72】</v>
      </c>
      <c r="I86" s="12" t="str">
        <f>データ!CA6</f>
        <v>【44.22】</v>
      </c>
      <c r="J86" s="12" t="str">
        <f>データ!CL6</f>
        <v>【392.85】</v>
      </c>
      <c r="K86" s="12" t="str">
        <f>データ!CW6</f>
        <v>【32.23】</v>
      </c>
      <c r="L86" s="12" t="str">
        <f>データ!DH6</f>
        <v>【80.63】</v>
      </c>
      <c r="M86" s="12" t="s">
        <v>40</v>
      </c>
      <c r="N86" s="12" t="s">
        <v>40</v>
      </c>
      <c r="O86" s="12" t="str">
        <f>データ!EO6</f>
        <v>【0.01】</v>
      </c>
    </row>
  </sheetData>
  <sheetProtection algorithmName="SHA-512" hashValue="iwbSkSE+pwe2pstPxmRbbfgxghdJL+T1YjjixpGgycy9we8hmbJAFDpetWjz/vhnHXisybORed2GbqQMbtPWbQ==" saltValue="XmAgezkhxH6i4phDTJO/f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5">
      <c r="A2" s="56" t="s">
        <v>58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33</v>
      </c>
      <c r="C3" s="58" t="s">
        <v>60</v>
      </c>
      <c r="D3" s="58" t="s">
        <v>61</v>
      </c>
      <c r="E3" s="58" t="s">
        <v>4</v>
      </c>
      <c r="F3" s="58" t="s">
        <v>3</v>
      </c>
      <c r="G3" s="58" t="s">
        <v>27</v>
      </c>
      <c r="H3" s="65" t="s">
        <v>57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26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56" t="s">
        <v>69</v>
      </c>
      <c r="B5" s="60"/>
      <c r="C5" s="60"/>
      <c r="D5" s="60"/>
      <c r="E5" s="60"/>
      <c r="F5" s="60"/>
      <c r="G5" s="60"/>
      <c r="H5" s="67" t="s">
        <v>59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46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5" s="55" customFormat="1">
      <c r="A6" s="56" t="s">
        <v>95</v>
      </c>
      <c r="B6" s="61">
        <f t="shared" ref="B6:X6" si="1">B7</f>
        <v>2021</v>
      </c>
      <c r="C6" s="61">
        <f t="shared" si="1"/>
        <v>174611</v>
      </c>
      <c r="D6" s="61">
        <f t="shared" si="1"/>
        <v>47</v>
      </c>
      <c r="E6" s="61">
        <f t="shared" si="1"/>
        <v>17</v>
      </c>
      <c r="F6" s="61">
        <f t="shared" si="1"/>
        <v>6</v>
      </c>
      <c r="G6" s="61">
        <f t="shared" si="1"/>
        <v>0</v>
      </c>
      <c r="H6" s="61" t="str">
        <f t="shared" si="1"/>
        <v>石川県　穴水町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漁業集落排水</v>
      </c>
      <c r="L6" s="61" t="str">
        <f t="shared" si="1"/>
        <v>H2</v>
      </c>
      <c r="M6" s="61" t="str">
        <f t="shared" si="1"/>
        <v>非設置</v>
      </c>
      <c r="N6" s="70" t="str">
        <f t="shared" si="1"/>
        <v>-</v>
      </c>
      <c r="O6" s="70" t="str">
        <f t="shared" si="1"/>
        <v>該当数値なし</v>
      </c>
      <c r="P6" s="70">
        <f t="shared" si="1"/>
        <v>3.86</v>
      </c>
      <c r="Q6" s="70">
        <f t="shared" si="1"/>
        <v>98.29</v>
      </c>
      <c r="R6" s="70">
        <f t="shared" si="1"/>
        <v>3960</v>
      </c>
      <c r="S6" s="70">
        <f t="shared" si="1"/>
        <v>7754</v>
      </c>
      <c r="T6" s="70">
        <f t="shared" si="1"/>
        <v>183.21</v>
      </c>
      <c r="U6" s="70">
        <f t="shared" si="1"/>
        <v>42.32</v>
      </c>
      <c r="V6" s="70">
        <f t="shared" si="1"/>
        <v>296</v>
      </c>
      <c r="W6" s="70">
        <f t="shared" si="1"/>
        <v>0.22</v>
      </c>
      <c r="X6" s="70">
        <f t="shared" si="1"/>
        <v>1345.45</v>
      </c>
      <c r="Y6" s="78">
        <f t="shared" ref="Y6:AH6" si="2">IF(Y7="",NA(),Y7)</f>
        <v>59.84</v>
      </c>
      <c r="Z6" s="78">
        <f t="shared" si="2"/>
        <v>63.96</v>
      </c>
      <c r="AA6" s="78">
        <f t="shared" si="2"/>
        <v>73.28</v>
      </c>
      <c r="AB6" s="78">
        <f t="shared" si="2"/>
        <v>109.55</v>
      </c>
      <c r="AC6" s="78">
        <f t="shared" si="2"/>
        <v>56.95</v>
      </c>
      <c r="AD6" s="70" t="e">
        <f t="shared" si="2"/>
        <v>#N/A</v>
      </c>
      <c r="AE6" s="70" t="e">
        <f t="shared" si="2"/>
        <v>#N/A</v>
      </c>
      <c r="AF6" s="70" t="e">
        <f t="shared" si="2"/>
        <v>#N/A</v>
      </c>
      <c r="AG6" s="70" t="e">
        <f t="shared" si="2"/>
        <v>#N/A</v>
      </c>
      <c r="AH6" s="70" t="e">
        <f t="shared" si="2"/>
        <v>#N/A</v>
      </c>
      <c r="AI6" s="70" t="str">
        <f>IF(AI7="","",IF(AI7="-","【-】","【"&amp;SUBSTITUTE(TEXT(AI7,"#,##0.00"),"-","△")&amp;"】"))</f>
        <v/>
      </c>
      <c r="AJ6" s="70" t="e">
        <f t="shared" ref="AJ6:AS6" si="3">IF(AJ7="",NA(),AJ7)</f>
        <v>#N/A</v>
      </c>
      <c r="AK6" s="70" t="e">
        <f t="shared" si="3"/>
        <v>#N/A</v>
      </c>
      <c r="AL6" s="70" t="e">
        <f t="shared" si="3"/>
        <v>#N/A</v>
      </c>
      <c r="AM6" s="70" t="e">
        <f t="shared" si="3"/>
        <v>#N/A</v>
      </c>
      <c r="AN6" s="70" t="e">
        <f t="shared" si="3"/>
        <v>#N/A</v>
      </c>
      <c r="AO6" s="70" t="e">
        <f t="shared" si="3"/>
        <v>#N/A</v>
      </c>
      <c r="AP6" s="70" t="e">
        <f t="shared" si="3"/>
        <v>#N/A</v>
      </c>
      <c r="AQ6" s="70" t="e">
        <f t="shared" si="3"/>
        <v>#N/A</v>
      </c>
      <c r="AR6" s="70" t="e">
        <f t="shared" si="3"/>
        <v>#N/A</v>
      </c>
      <c r="AS6" s="70" t="e">
        <f t="shared" si="3"/>
        <v>#N/A</v>
      </c>
      <c r="AT6" s="70" t="str">
        <f>IF(AT7="","",IF(AT7="-","【-】","【"&amp;SUBSTITUTE(TEXT(AT7,"#,##0.00"),"-","△")&amp;"】"))</f>
        <v/>
      </c>
      <c r="AU6" s="70" t="e">
        <f t="shared" ref="AU6:BD6" si="4">IF(AU7="",NA(),AU7)</f>
        <v>#N/A</v>
      </c>
      <c r="AV6" s="70" t="e">
        <f t="shared" si="4"/>
        <v>#N/A</v>
      </c>
      <c r="AW6" s="70" t="e">
        <f t="shared" si="4"/>
        <v>#N/A</v>
      </c>
      <c r="AX6" s="70" t="e">
        <f t="shared" si="4"/>
        <v>#N/A</v>
      </c>
      <c r="AY6" s="70" t="e">
        <f t="shared" si="4"/>
        <v>#N/A</v>
      </c>
      <c r="AZ6" s="70" t="e">
        <f t="shared" si="4"/>
        <v>#N/A</v>
      </c>
      <c r="BA6" s="70" t="e">
        <f t="shared" si="4"/>
        <v>#N/A</v>
      </c>
      <c r="BB6" s="70" t="e">
        <f t="shared" si="4"/>
        <v>#N/A</v>
      </c>
      <c r="BC6" s="70" t="e">
        <f t="shared" si="4"/>
        <v>#N/A</v>
      </c>
      <c r="BD6" s="70" t="e">
        <f t="shared" si="4"/>
        <v>#N/A</v>
      </c>
      <c r="BE6" s="70" t="str">
        <f>IF(BE7="","",IF(BE7="-","【-】","【"&amp;SUBSTITUTE(TEXT(BE7,"#,##0.00"),"-","△")&amp;"】"))</f>
        <v/>
      </c>
      <c r="BF6" s="70">
        <f t="shared" ref="BF6:BO6" si="5">IF(BF7="",NA(),BF7)</f>
        <v>0</v>
      </c>
      <c r="BG6" s="70">
        <f t="shared" si="5"/>
        <v>0</v>
      </c>
      <c r="BH6" s="70">
        <f t="shared" si="5"/>
        <v>0</v>
      </c>
      <c r="BI6" s="78">
        <f t="shared" si="5"/>
        <v>6672.48</v>
      </c>
      <c r="BJ6" s="70">
        <f t="shared" si="5"/>
        <v>0</v>
      </c>
      <c r="BK6" s="78">
        <f t="shared" si="5"/>
        <v>1491.92</v>
      </c>
      <c r="BL6" s="78">
        <f t="shared" si="5"/>
        <v>1006.65</v>
      </c>
      <c r="BM6" s="78">
        <f t="shared" si="5"/>
        <v>998.42</v>
      </c>
      <c r="BN6" s="78">
        <f t="shared" si="5"/>
        <v>1095.52</v>
      </c>
      <c r="BO6" s="78">
        <f t="shared" si="5"/>
        <v>1056.55</v>
      </c>
      <c r="BP6" s="70" t="str">
        <f>IF(BP7="","",IF(BP7="-","【-】","【"&amp;SUBSTITUTE(TEXT(BP7,"#,##0.00"),"-","△")&amp;"】"))</f>
        <v>【974.72】</v>
      </c>
      <c r="BQ6" s="78">
        <f t="shared" ref="BQ6:BZ6" si="6">IF(BQ7="",NA(),BQ7)</f>
        <v>95.55</v>
      </c>
      <c r="BR6" s="78">
        <f t="shared" si="6"/>
        <v>90.3</v>
      </c>
      <c r="BS6" s="78">
        <f t="shared" si="6"/>
        <v>97.46</v>
      </c>
      <c r="BT6" s="78">
        <f t="shared" si="6"/>
        <v>100</v>
      </c>
      <c r="BU6" s="78">
        <f t="shared" si="6"/>
        <v>132.75</v>
      </c>
      <c r="BV6" s="78">
        <f t="shared" si="6"/>
        <v>46.77</v>
      </c>
      <c r="BW6" s="78">
        <f t="shared" si="6"/>
        <v>43.43</v>
      </c>
      <c r="BX6" s="78">
        <f t="shared" si="6"/>
        <v>41.41</v>
      </c>
      <c r="BY6" s="78">
        <f t="shared" si="6"/>
        <v>39.64</v>
      </c>
      <c r="BZ6" s="78">
        <f t="shared" si="6"/>
        <v>40</v>
      </c>
      <c r="CA6" s="70" t="str">
        <f>IF(CA7="","",IF(CA7="-","【-】","【"&amp;SUBSTITUTE(TEXT(CA7,"#,##0.00"),"-","△")&amp;"】"))</f>
        <v>【44.22】</v>
      </c>
      <c r="CB6" s="78">
        <f t="shared" ref="CB6:CK6" si="7">IF(CB7="",NA(),CB7)</f>
        <v>229.81</v>
      </c>
      <c r="CC6" s="78">
        <f t="shared" si="7"/>
        <v>252.75</v>
      </c>
      <c r="CD6" s="78">
        <f t="shared" si="7"/>
        <v>229.16</v>
      </c>
      <c r="CE6" s="78">
        <f t="shared" si="7"/>
        <v>228.4</v>
      </c>
      <c r="CF6" s="78">
        <f t="shared" si="7"/>
        <v>178.3</v>
      </c>
      <c r="CG6" s="78">
        <f t="shared" si="7"/>
        <v>348.75</v>
      </c>
      <c r="CH6" s="78">
        <f t="shared" si="7"/>
        <v>400.44</v>
      </c>
      <c r="CI6" s="78">
        <f t="shared" si="7"/>
        <v>417.56</v>
      </c>
      <c r="CJ6" s="78">
        <f t="shared" si="7"/>
        <v>449.72</v>
      </c>
      <c r="CK6" s="78">
        <f t="shared" si="7"/>
        <v>437.27</v>
      </c>
      <c r="CL6" s="70" t="str">
        <f>IF(CL7="","",IF(CL7="-","【-】","【"&amp;SUBSTITUTE(TEXT(CL7,"#,##0.00"),"-","△")&amp;"】"))</f>
        <v>【392.85】</v>
      </c>
      <c r="CM6" s="70">
        <f t="shared" ref="CM6:CV6" si="8">IF(CM7="",NA(),CM7)</f>
        <v>0</v>
      </c>
      <c r="CN6" s="70">
        <f t="shared" si="8"/>
        <v>0</v>
      </c>
      <c r="CO6" s="70">
        <f t="shared" si="8"/>
        <v>0</v>
      </c>
      <c r="CP6" s="70">
        <f t="shared" si="8"/>
        <v>0</v>
      </c>
      <c r="CQ6" s="70">
        <f t="shared" si="8"/>
        <v>0</v>
      </c>
      <c r="CR6" s="78">
        <f t="shared" si="8"/>
        <v>29.8</v>
      </c>
      <c r="CS6" s="78">
        <f t="shared" si="8"/>
        <v>32.229999999999997</v>
      </c>
      <c r="CT6" s="78">
        <f t="shared" si="8"/>
        <v>32.479999999999997</v>
      </c>
      <c r="CU6" s="78">
        <f t="shared" si="8"/>
        <v>30.19</v>
      </c>
      <c r="CV6" s="78">
        <f t="shared" si="8"/>
        <v>28.77</v>
      </c>
      <c r="CW6" s="70" t="str">
        <f>IF(CW7="","",IF(CW7="-","【-】","【"&amp;SUBSTITUTE(TEXT(CW7,"#,##0.00"),"-","△")&amp;"】"))</f>
        <v>【32.23】</v>
      </c>
      <c r="CX6" s="78">
        <f t="shared" ref="CX6:DG6" si="9">IF(CX7="",NA(),CX7)</f>
        <v>56.05</v>
      </c>
      <c r="CY6" s="78">
        <f t="shared" si="9"/>
        <v>54.57</v>
      </c>
      <c r="CZ6" s="78">
        <f t="shared" si="9"/>
        <v>55.08</v>
      </c>
      <c r="DA6" s="78">
        <f t="shared" si="9"/>
        <v>57.56</v>
      </c>
      <c r="DB6" s="78">
        <f t="shared" si="9"/>
        <v>61.82</v>
      </c>
      <c r="DC6" s="78">
        <f t="shared" si="9"/>
        <v>66.95</v>
      </c>
      <c r="DD6" s="78">
        <f t="shared" si="9"/>
        <v>80.8</v>
      </c>
      <c r="DE6" s="78">
        <f t="shared" si="9"/>
        <v>79.2</v>
      </c>
      <c r="DF6" s="78">
        <f t="shared" si="9"/>
        <v>79.09</v>
      </c>
      <c r="DG6" s="78">
        <f t="shared" si="9"/>
        <v>78.900000000000006</v>
      </c>
      <c r="DH6" s="70" t="str">
        <f>IF(DH7="","",IF(DH7="-","【-】","【"&amp;SUBSTITUTE(TEXT(DH7,"#,##0.00"),"-","△")&amp;"】"))</f>
        <v>【80.63】</v>
      </c>
      <c r="DI6" s="70" t="e">
        <f t="shared" ref="DI6:DR6" si="10">IF(DI7="",NA(),DI7)</f>
        <v>#N/A</v>
      </c>
      <c r="DJ6" s="70" t="e">
        <f t="shared" si="10"/>
        <v>#N/A</v>
      </c>
      <c r="DK6" s="70" t="e">
        <f t="shared" si="10"/>
        <v>#N/A</v>
      </c>
      <c r="DL6" s="70" t="e">
        <f t="shared" si="10"/>
        <v>#N/A</v>
      </c>
      <c r="DM6" s="70" t="e">
        <f t="shared" si="10"/>
        <v>#N/A</v>
      </c>
      <c r="DN6" s="70" t="e">
        <f t="shared" si="10"/>
        <v>#N/A</v>
      </c>
      <c r="DO6" s="70" t="e">
        <f t="shared" si="10"/>
        <v>#N/A</v>
      </c>
      <c r="DP6" s="70" t="e">
        <f t="shared" si="10"/>
        <v>#N/A</v>
      </c>
      <c r="DQ6" s="70" t="e">
        <f t="shared" si="10"/>
        <v>#N/A</v>
      </c>
      <c r="DR6" s="70" t="e">
        <f t="shared" si="10"/>
        <v>#N/A</v>
      </c>
      <c r="DS6" s="70" t="str">
        <f>IF(DS7="","",IF(DS7="-","【-】","【"&amp;SUBSTITUTE(TEXT(DS7,"#,##0.00"),"-","△")&amp;"】"))</f>
        <v/>
      </c>
      <c r="DT6" s="70" t="e">
        <f t="shared" ref="DT6:EC6" si="11">IF(DT7="",NA(),DT7)</f>
        <v>#N/A</v>
      </c>
      <c r="DU6" s="70" t="e">
        <f t="shared" si="11"/>
        <v>#N/A</v>
      </c>
      <c r="DV6" s="70" t="e">
        <f t="shared" si="11"/>
        <v>#N/A</v>
      </c>
      <c r="DW6" s="70" t="e">
        <f t="shared" si="11"/>
        <v>#N/A</v>
      </c>
      <c r="DX6" s="70" t="e">
        <f t="shared" si="11"/>
        <v>#N/A</v>
      </c>
      <c r="DY6" s="70" t="e">
        <f t="shared" si="11"/>
        <v>#N/A</v>
      </c>
      <c r="DZ6" s="70" t="e">
        <f t="shared" si="11"/>
        <v>#N/A</v>
      </c>
      <c r="EA6" s="70" t="e">
        <f t="shared" si="11"/>
        <v>#N/A</v>
      </c>
      <c r="EB6" s="70" t="e">
        <f t="shared" si="11"/>
        <v>#N/A</v>
      </c>
      <c r="EC6" s="70" t="e">
        <f t="shared" si="11"/>
        <v>#N/A</v>
      </c>
      <c r="ED6" s="70" t="str">
        <f>IF(ED7="","",IF(ED7="-","【-】","【"&amp;SUBSTITUTE(TEXT(ED7,"#,##0.00"),"-","△")&amp;"】"))</f>
        <v/>
      </c>
      <c r="EE6" s="78">
        <f t="shared" ref="EE6:EN6" si="12">IF(EE7="",NA(),EE7)</f>
        <v>0.86</v>
      </c>
      <c r="EF6" s="70">
        <f t="shared" si="12"/>
        <v>0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0">
        <f t="shared" si="12"/>
        <v>0</v>
      </c>
      <c r="EK6" s="78">
        <f t="shared" si="12"/>
        <v>2.e-002</v>
      </c>
      <c r="EL6" s="78">
        <f t="shared" si="12"/>
        <v>1.e-002</v>
      </c>
      <c r="EM6" s="78">
        <f t="shared" si="12"/>
        <v>1.6</v>
      </c>
      <c r="EN6" s="78">
        <f t="shared" si="12"/>
        <v>1.e-002</v>
      </c>
      <c r="EO6" s="70" t="str">
        <f>IF(EO7="","",IF(EO7="-","【-】","【"&amp;SUBSTITUTE(TEXT(EO7,"#,##0.00"),"-","△")&amp;"】"))</f>
        <v>【0.01】</v>
      </c>
    </row>
    <row r="7" spans="1:145" s="55" customFormat="1">
      <c r="A7" s="56"/>
      <c r="B7" s="62">
        <v>2021</v>
      </c>
      <c r="C7" s="62">
        <v>174611</v>
      </c>
      <c r="D7" s="62">
        <v>47</v>
      </c>
      <c r="E7" s="62">
        <v>17</v>
      </c>
      <c r="F7" s="62">
        <v>6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40</v>
      </c>
      <c r="O7" s="71" t="s">
        <v>102</v>
      </c>
      <c r="P7" s="71">
        <v>3.86</v>
      </c>
      <c r="Q7" s="71">
        <v>98.29</v>
      </c>
      <c r="R7" s="71">
        <v>3960</v>
      </c>
      <c r="S7" s="71">
        <v>7754</v>
      </c>
      <c r="T7" s="71">
        <v>183.21</v>
      </c>
      <c r="U7" s="71">
        <v>42.32</v>
      </c>
      <c r="V7" s="71">
        <v>296</v>
      </c>
      <c r="W7" s="71">
        <v>0.22</v>
      </c>
      <c r="X7" s="71">
        <v>1345.45</v>
      </c>
      <c r="Y7" s="71">
        <v>59.84</v>
      </c>
      <c r="Z7" s="71">
        <v>63.96</v>
      </c>
      <c r="AA7" s="71">
        <v>73.28</v>
      </c>
      <c r="AB7" s="71">
        <v>109.55</v>
      </c>
      <c r="AC7" s="71">
        <v>56.95</v>
      </c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>
        <v>0</v>
      </c>
      <c r="BG7" s="71">
        <v>0</v>
      </c>
      <c r="BH7" s="71">
        <v>0</v>
      </c>
      <c r="BI7" s="71">
        <v>6672.48</v>
      </c>
      <c r="BJ7" s="71">
        <v>0</v>
      </c>
      <c r="BK7" s="71">
        <v>1491.92</v>
      </c>
      <c r="BL7" s="71">
        <v>1006.65</v>
      </c>
      <c r="BM7" s="71">
        <v>998.42</v>
      </c>
      <c r="BN7" s="71">
        <v>1095.52</v>
      </c>
      <c r="BO7" s="71">
        <v>1056.55</v>
      </c>
      <c r="BP7" s="71">
        <v>974.72</v>
      </c>
      <c r="BQ7" s="71">
        <v>95.55</v>
      </c>
      <c r="BR7" s="71">
        <v>90.3</v>
      </c>
      <c r="BS7" s="71">
        <v>97.46</v>
      </c>
      <c r="BT7" s="71">
        <v>100</v>
      </c>
      <c r="BU7" s="71">
        <v>132.75</v>
      </c>
      <c r="BV7" s="71">
        <v>46.77</v>
      </c>
      <c r="BW7" s="71">
        <v>43.43</v>
      </c>
      <c r="BX7" s="71">
        <v>41.41</v>
      </c>
      <c r="BY7" s="71">
        <v>39.64</v>
      </c>
      <c r="BZ7" s="71">
        <v>40</v>
      </c>
      <c r="CA7" s="71">
        <v>44.22</v>
      </c>
      <c r="CB7" s="71">
        <v>229.81</v>
      </c>
      <c r="CC7" s="71">
        <v>252.75</v>
      </c>
      <c r="CD7" s="71">
        <v>229.16</v>
      </c>
      <c r="CE7" s="71">
        <v>228.4</v>
      </c>
      <c r="CF7" s="71">
        <v>178.3</v>
      </c>
      <c r="CG7" s="71">
        <v>348.75</v>
      </c>
      <c r="CH7" s="71">
        <v>400.44</v>
      </c>
      <c r="CI7" s="71">
        <v>417.56</v>
      </c>
      <c r="CJ7" s="71">
        <v>449.72</v>
      </c>
      <c r="CK7" s="71">
        <v>437.27</v>
      </c>
      <c r="CL7" s="71">
        <v>392.85</v>
      </c>
      <c r="CM7" s="71">
        <v>0</v>
      </c>
      <c r="CN7" s="71">
        <v>0</v>
      </c>
      <c r="CO7" s="71">
        <v>0</v>
      </c>
      <c r="CP7" s="71">
        <v>0</v>
      </c>
      <c r="CQ7" s="71">
        <v>0</v>
      </c>
      <c r="CR7" s="71">
        <v>29.8</v>
      </c>
      <c r="CS7" s="71">
        <v>32.229999999999997</v>
      </c>
      <c r="CT7" s="71">
        <v>32.479999999999997</v>
      </c>
      <c r="CU7" s="71">
        <v>30.19</v>
      </c>
      <c r="CV7" s="71">
        <v>28.77</v>
      </c>
      <c r="CW7" s="71">
        <v>32.229999999999997</v>
      </c>
      <c r="CX7" s="71">
        <v>56.05</v>
      </c>
      <c r="CY7" s="71">
        <v>54.57</v>
      </c>
      <c r="CZ7" s="71">
        <v>55.08</v>
      </c>
      <c r="DA7" s="71">
        <v>57.56</v>
      </c>
      <c r="DB7" s="71">
        <v>61.82</v>
      </c>
      <c r="DC7" s="71">
        <v>66.95</v>
      </c>
      <c r="DD7" s="71">
        <v>80.8</v>
      </c>
      <c r="DE7" s="71">
        <v>79.2</v>
      </c>
      <c r="DF7" s="71">
        <v>79.09</v>
      </c>
      <c r="DG7" s="71">
        <v>78.900000000000006</v>
      </c>
      <c r="DH7" s="71">
        <v>80.63</v>
      </c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>
        <v>0.86</v>
      </c>
      <c r="EF7" s="71">
        <v>0</v>
      </c>
      <c r="EG7" s="71">
        <v>0</v>
      </c>
      <c r="EH7" s="71">
        <v>0</v>
      </c>
      <c r="EI7" s="71">
        <v>0</v>
      </c>
      <c r="EJ7" s="71">
        <v>0</v>
      </c>
      <c r="EK7" s="71">
        <v>2.e-002</v>
      </c>
      <c r="EL7" s="71">
        <v>1.e-002</v>
      </c>
      <c r="EM7" s="71">
        <v>1.6</v>
      </c>
      <c r="EN7" s="71">
        <v>1.e-002</v>
      </c>
      <c r="EO7" s="71">
        <v>1.e-002</v>
      </c>
    </row>
    <row r="8" spans="1:145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</row>
    <row r="9" spans="1:145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5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Administrator</cp:lastModifiedBy>
  <dcterms:created xsi:type="dcterms:W3CDTF">2023-01-13T00:05:41Z</dcterms:created>
  <dcterms:modified xsi:type="dcterms:W3CDTF">2023-01-18T08:23:46Z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2023-01-18T08:23:46Z</vt:filetime>
  </property>
</Properties>
</file>