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JOUGESUI\share\共有\36【経営比較分析表】\R3経営比較\"/>
    </mc:Choice>
  </mc:AlternateContent>
  <workbookProtection workbookAlgorithmName="SHA-512" workbookHashValue="i9LjiZRCWtwyLMabMYqJzRRMHA7XLj6J17besNiIgdvbexq01cHR9X3bdaa4owrPA9+sD8pM5w+uMSmfKwSPlQ==" workbookSaltValue="xWaD2uuoZfARKLptoGJVU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<sst xmlns="http://schemas.openxmlformats.org/spreadsheetml/2006/main" count="307" uniqueCount="116">
  <si>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</si>
  <si>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</si>
  <si>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</si>
  <si>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</si>
  <si>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</si>
  <si>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</si>
  <si>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</si>
  <si>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</si>
  <si>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</si>
  <si>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</si>
  <si>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</si>
  <si>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</si>
  <si>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</si>
  <si>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</si>
  <si>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</si>
  <si>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</si>
  <si>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</si>
  <si>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</si>
  <si>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</si>
  <si>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</si>
  <si>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</si>
  <si>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</si>
  <si>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</si>
  <si>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</si>
  <si>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</si>
  <si>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</si>
  <si>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</si>
  <si>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</si>
  <si>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</si>
  <si>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</si>
  <si>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</si>
  <si>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</si>
  <si>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</si>
  <si>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</si>
  <si>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</si>
  <si>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</si>
  <si>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</si>
  <si>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</si>
  <si>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</si>
  <si>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</si>
  <si>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</si>
  <si>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</si>
  <si>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</si>
  <si>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</si>
  <si>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</si>
  <si>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</si>
  <si>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</si>
  <si>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</si>
  <si>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</si>
  <si>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</si>
  <si>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</si>
  <si>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</si>
  <si>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</si>
  <si>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</si>
  <si>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</si>
  <si>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</si>
  <si>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</si>
  <si>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</si>
  <si>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</si>
  <si>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</si>
  <si>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</si>
  <si>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</si>
  <si>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</si>
  <si>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</si>
  <si>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</si>
  <si>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</si>
  <si>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</si>
  <si>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</si>
  <si>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</si>
  <si>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</si>
  <si>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</si>
  <si>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</si>
  <si>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</si>
  <si>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</si>
  <si>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</si>
  <si>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</si>
  <si>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</si>
  <si>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</si>
  <si>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</si>
  <si>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</si>
  <si>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</si>
  <si>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</si>
  <si>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</si>
  <si>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</si>
  <si>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</si>
  <si>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</si>
  <si>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</si>
  <si>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</si>
  <si>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</si>
  <si>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</si>
  <si>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</si>
  <si>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</si>
  <si>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</si>
  <si>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</si>
  <si>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</si>
  <si>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</si>
  <si>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</si>
  <si>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</si>
  <si>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</si>
  <si>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</si>
  <si>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</si>
  <si>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</si>
  <si>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</si>
  <si>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</si>
  <si>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</si>
  <si>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</si>
  <si>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</si>
  <si>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</si>
  <si>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</si>
  <si>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</si>
  <si>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</si>
  <si>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</si>
  <si>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</si>
  <si>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の老朽化の状況については、個別排水処理事業の整備が平成7年度に着手し平成14年度で完了している。合併処理浄化槽本体の標準耐用年数30年を経過した浄化槽がないことが要因で更新実績はないが周辺機器設備等については故障の都度修繕している。今後は浄化槽本体の更新等の財源の確保や経営に与える影響等を踏まえた分析を行った上で、計画的かつ適正な維持管理を図る必要がある。</t>
    <phoneticPr fontId="4"/>
  </si>
  <si>
    <t>事業規模が小さいこともあり、経営の効率性・健全性については高い状況にある。今後もこの経営状況が持続できるよう適切な維持管理が求められる。</t>
    <rPh sb="0" eb="2">
      <t>ジギョウ</t>
    </rPh>
    <rPh sb="2" eb="4">
      <t>キボ</t>
    </rPh>
    <rPh sb="5" eb="6">
      <t>チイ</t>
    </rPh>
    <rPh sb="14" eb="16">
      <t>ケイエイ</t>
    </rPh>
    <rPh sb="17" eb="19">
      <t>コウリツ</t>
    </rPh>
    <rPh sb="19" eb="20">
      <t>セイ</t>
    </rPh>
    <rPh sb="21" eb="24">
      <t>ケンゼンセイ</t>
    </rPh>
    <rPh sb="29" eb="30">
      <t>タカ</t>
    </rPh>
    <rPh sb="31" eb="33">
      <t>ジョウキョウ</t>
    </rPh>
    <rPh sb="37" eb="39">
      <t>コンゴ</t>
    </rPh>
    <rPh sb="42" eb="46">
      <t>ケイエイジョウキョウ</t>
    </rPh>
    <rPh sb="47" eb="49">
      <t>ジゾク</t>
    </rPh>
    <rPh sb="54" eb="56">
      <t>テキセツ</t>
    </rPh>
    <rPh sb="57" eb="61">
      <t>イジカンリ</t>
    </rPh>
    <rPh sb="62" eb="63">
      <t>モト</t>
    </rPh>
    <phoneticPr fontId="4"/>
  </si>
  <si>
    <t>令和2年度より公営企業会計に移行したことで、当年度分析表はR02以降の表記となっている。
①経常収支比率：100％以上となっており、黒字である。
②累積欠損金比率：0％である。
③流動比率：100％以上が望ましいとなっているが、75.08％であり、類似団体と比較しても低い状況である。流動負債の大半を占める企業債の償還金が要因となっている。
④企業債残高対事業規模比率：類似団体と比較して低い水準にある。
⑤経費回収率：当該指標100％となっており、今後も維持管理費の抑制に努める。
⑥汚水処理原価：類似団体と比較して低い状況となっていることから、今後も維持管理費の抑制に努める。
⑦施設利用率：類似団体との比較においては低い状況となっている。これは節水器具の普及や人口減少等によると考えられる。
⑧水洗化率：100％となっており望ましい状況といえる。</t>
    <rPh sb="46" eb="52">
      <t>ケイジョウシュウシヒリツ</t>
    </rPh>
    <rPh sb="66" eb="68">
      <t>クロジ</t>
    </rPh>
    <rPh sb="79" eb="81">
      <t>ヒリツ</t>
    </rPh>
    <rPh sb="350" eb="354">
      <t>スイセンカリツ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</si>
</sst>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F1-40A0-9EB3-0FACBBB3F68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3F1-40A0-9EB3-0FACBBB3F68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21.05</c:v>
                </c:pt>
                <c:pt idx="4">
                  <c:v>21.05</c:v>
                </c:pt>
              </c:numCache>
            </c:numRef>
          </c:val>
          <c:extLst>
            <c:ext xmlns:c16="http://schemas.microsoft.com/office/drawing/2014/chart" uri="{C3380CC4-5D6E-409C-BE32-E72D297353CC}">
              <c16:uniqueId val="{00000000-4A8D-47B4-931B-F97A46BB77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46.36</c:v>
                </c:pt>
                <c:pt idx="4">
                  <c:v>228.91</c:v>
                </c:pt>
              </c:numCache>
            </c:numRef>
          </c:val>
          <c:smooth val="0"/>
          <c:extLst>
            <c:ext xmlns:c16="http://schemas.microsoft.com/office/drawing/2014/chart" uri="{C3380CC4-5D6E-409C-BE32-E72D297353CC}">
              <c16:uniqueId val="{00000001-4A8D-47B4-931B-F97A46BB77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81.25</c:v>
                </c:pt>
                <c:pt idx="4">
                  <c:v>100</c:v>
                </c:pt>
              </c:numCache>
            </c:numRef>
          </c:val>
          <c:extLst>
            <c:ext xmlns:c16="http://schemas.microsoft.com/office/drawing/2014/chart" uri="{C3380CC4-5D6E-409C-BE32-E72D297353CC}">
              <c16:uniqueId val="{00000000-3014-4992-9C91-BFC91E83A2B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83.08</c:v>
                </c:pt>
                <c:pt idx="4">
                  <c:v>82.61</c:v>
                </c:pt>
              </c:numCache>
            </c:numRef>
          </c:val>
          <c:smooth val="0"/>
          <c:extLst>
            <c:ext xmlns:c16="http://schemas.microsoft.com/office/drawing/2014/chart" uri="{C3380CC4-5D6E-409C-BE32-E72D297353CC}">
              <c16:uniqueId val="{00000001-3014-4992-9C91-BFC91E83A2B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144.13</c:v>
                </c:pt>
                <c:pt idx="4">
                  <c:v>124.57</c:v>
                </c:pt>
              </c:numCache>
            </c:numRef>
          </c:val>
          <c:extLst>
            <c:ext xmlns:c16="http://schemas.microsoft.com/office/drawing/2014/chart" uri="{C3380CC4-5D6E-409C-BE32-E72D297353CC}">
              <c16:uniqueId val="{00000000-ADF7-4104-BF9F-51D3DF93BFE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96.14</c:v>
                </c:pt>
                <c:pt idx="4">
                  <c:v>95.6</c:v>
                </c:pt>
              </c:numCache>
            </c:numRef>
          </c:val>
          <c:smooth val="0"/>
          <c:extLst>
            <c:ext xmlns:c16="http://schemas.microsoft.com/office/drawing/2014/chart" uri="{C3380CC4-5D6E-409C-BE32-E72D297353CC}">
              <c16:uniqueId val="{00000001-ADF7-4104-BF9F-51D3DF93BFE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11.42</c:v>
                </c:pt>
                <c:pt idx="4">
                  <c:v>22.81</c:v>
                </c:pt>
              </c:numCache>
            </c:numRef>
          </c:val>
          <c:extLst>
            <c:ext xmlns:c16="http://schemas.microsoft.com/office/drawing/2014/chart" uri="{C3380CC4-5D6E-409C-BE32-E72D297353CC}">
              <c16:uniqueId val="{00000000-5141-499C-A0A8-30A7FE2C5C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33.75</c:v>
                </c:pt>
                <c:pt idx="4">
                  <c:v>36.21</c:v>
                </c:pt>
              </c:numCache>
            </c:numRef>
          </c:val>
          <c:smooth val="0"/>
          <c:extLst>
            <c:ext xmlns:c16="http://schemas.microsoft.com/office/drawing/2014/chart" uri="{C3380CC4-5D6E-409C-BE32-E72D297353CC}">
              <c16:uniqueId val="{00000001-5141-499C-A0A8-30A7FE2C5C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97-4A52-B58F-9BC513D6C5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397-4A52-B58F-9BC513D6C5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C80-44D5-BD64-DD2120AA847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237</c:v>
                </c:pt>
                <c:pt idx="4">
                  <c:v>257.23</c:v>
                </c:pt>
              </c:numCache>
            </c:numRef>
          </c:val>
          <c:smooth val="0"/>
          <c:extLst>
            <c:ext xmlns:c16="http://schemas.microsoft.com/office/drawing/2014/chart" uri="{C3380CC4-5D6E-409C-BE32-E72D297353CC}">
              <c16:uniqueId val="{00000001-AC80-44D5-BD64-DD2120AA847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57.98</c:v>
                </c:pt>
                <c:pt idx="4">
                  <c:v>75.08</c:v>
                </c:pt>
              </c:numCache>
            </c:numRef>
          </c:val>
          <c:extLst>
            <c:ext xmlns:c16="http://schemas.microsoft.com/office/drawing/2014/chart" uri="{C3380CC4-5D6E-409C-BE32-E72D297353CC}">
              <c16:uniqueId val="{00000000-1994-4E87-B1C8-2A86FC74E15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135.35</c:v>
                </c:pt>
                <c:pt idx="4">
                  <c:v>150.91999999999999</c:v>
                </c:pt>
              </c:numCache>
            </c:numRef>
          </c:val>
          <c:smooth val="0"/>
          <c:extLst>
            <c:ext xmlns:c16="http://schemas.microsoft.com/office/drawing/2014/chart" uri="{C3380CC4-5D6E-409C-BE32-E72D297353CC}">
              <c16:uniqueId val="{00000001-1994-4E87-B1C8-2A86FC74E15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1.9</c:v>
                </c:pt>
                <c:pt idx="4">
                  <c:v>161</c:v>
                </c:pt>
              </c:numCache>
            </c:numRef>
          </c:val>
          <c:extLst>
            <c:ext xmlns:c16="http://schemas.microsoft.com/office/drawing/2014/chart" uri="{C3380CC4-5D6E-409C-BE32-E72D297353CC}">
              <c16:uniqueId val="{00000000-4710-49A5-889A-E731034192A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782.91</c:v>
                </c:pt>
                <c:pt idx="4">
                  <c:v>783.21</c:v>
                </c:pt>
              </c:numCache>
            </c:numRef>
          </c:val>
          <c:smooth val="0"/>
          <c:extLst>
            <c:ext xmlns:c16="http://schemas.microsoft.com/office/drawing/2014/chart" uri="{C3380CC4-5D6E-409C-BE32-E72D297353CC}">
              <c16:uniqueId val="{00000001-4710-49A5-889A-E731034192A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83C5-41C9-AAF6-54501C75EB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49.38</c:v>
                </c:pt>
                <c:pt idx="4">
                  <c:v>48.53</c:v>
                </c:pt>
              </c:numCache>
            </c:numRef>
          </c:val>
          <c:smooth val="0"/>
          <c:extLst>
            <c:ext xmlns:c16="http://schemas.microsoft.com/office/drawing/2014/chart" uri="{C3380CC4-5D6E-409C-BE32-E72D297353CC}">
              <c16:uniqueId val="{00000001-83C5-41C9-AAF6-54501C75EB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183.16</c:v>
                </c:pt>
                <c:pt idx="4">
                  <c:v>185.24</c:v>
                </c:pt>
              </c:numCache>
            </c:numRef>
          </c:val>
          <c:extLst>
            <c:ext xmlns:c16="http://schemas.microsoft.com/office/drawing/2014/chart" uri="{C3380CC4-5D6E-409C-BE32-E72D297353CC}">
              <c16:uniqueId val="{00000000-5F0E-482B-993F-ADBC7DD1A86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316.97000000000003</c:v>
                </c:pt>
                <c:pt idx="4">
                  <c:v>326.17</c:v>
                </c:pt>
              </c:numCache>
            </c:numRef>
          </c:val>
          <c:smooth val="0"/>
          <c:extLst>
            <c:ext xmlns:c16="http://schemas.microsoft.com/office/drawing/2014/chart" uri="{C3380CC4-5D6E-409C-BE32-E72D297353CC}">
              <c16:uniqueId val="{00000001-5F0E-482B-993F-ADBC7DD1A86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能登町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個別排水処理</v>
      </c>
      <c r="Q8" s="40"/>
      <c r="R8" s="40"/>
      <c r="S8" s="40"/>
      <c r="T8" s="40"/>
      <c r="U8" s="40"/>
      <c r="V8" s="40"/>
      <c r="W8" s="40" t="str">
        <f>データ!L6</f>
        <v>L2</v>
      </c>
      <c r="X8" s="40"/>
      <c r="Y8" s="40"/>
      <c r="Z8" s="40"/>
      <c r="AA8" s="40"/>
      <c r="AB8" s="40"/>
      <c r="AC8" s="40"/>
      <c r="AD8" s="41" t="str">
        <f>データ!$M$6</f>
        <v>非設置</v>
      </c>
      <c r="AE8" s="41"/>
      <c r="AF8" s="41"/>
      <c r="AG8" s="41"/>
      <c r="AH8" s="41"/>
      <c r="AI8" s="41"/>
      <c r="AJ8" s="41"/>
      <c r="AK8" s="3"/>
      <c r="AL8" s="42">
        <f>データ!S6</f>
        <v>16086</v>
      </c>
      <c r="AM8" s="42"/>
      <c r="AN8" s="42"/>
      <c r="AO8" s="42"/>
      <c r="AP8" s="42"/>
      <c r="AQ8" s="42"/>
      <c r="AR8" s="42"/>
      <c r="AS8" s="42"/>
      <c r="AT8" s="35">
        <f>データ!T6</f>
        <v>273.27</v>
      </c>
      <c r="AU8" s="35"/>
      <c r="AV8" s="35"/>
      <c r="AW8" s="35"/>
      <c r="AX8" s="35"/>
      <c r="AY8" s="35"/>
      <c r="AZ8" s="35"/>
      <c r="BA8" s="35"/>
      <c r="BB8" s="35">
        <f>データ!U6</f>
        <v>58.86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10.75</v>
      </c>
      <c r="J10" s="35"/>
      <c r="K10" s="35"/>
      <c r="L10" s="35"/>
      <c r="M10" s="35"/>
      <c r="N10" s="35"/>
      <c r="O10" s="35"/>
      <c r="P10" s="35">
        <f>データ!P6</f>
        <v>0.16</v>
      </c>
      <c r="Q10" s="35"/>
      <c r="R10" s="35"/>
      <c r="S10" s="35"/>
      <c r="T10" s="35"/>
      <c r="U10" s="35"/>
      <c r="V10" s="35"/>
      <c r="W10" s="35">
        <f>データ!Q6</f>
        <v>100</v>
      </c>
      <c r="X10" s="35"/>
      <c r="Y10" s="35"/>
      <c r="Z10" s="35"/>
      <c r="AA10" s="35"/>
      <c r="AB10" s="35"/>
      <c r="AC10" s="35"/>
      <c r="AD10" s="42">
        <f>データ!R6</f>
        <v>3300</v>
      </c>
      <c r="AE10" s="42"/>
      <c r="AF10" s="42"/>
      <c r="AG10" s="42"/>
      <c r="AH10" s="42"/>
      <c r="AI10" s="42"/>
      <c r="AJ10" s="42"/>
      <c r="AK10" s="2"/>
      <c r="AL10" s="42">
        <f>データ!V6</f>
        <v>26</v>
      </c>
      <c r="AM10" s="42"/>
      <c r="AN10" s="42"/>
      <c r="AO10" s="42"/>
      <c r="AP10" s="42"/>
      <c r="AQ10" s="42"/>
      <c r="AR10" s="42"/>
      <c r="AS10" s="42"/>
      <c r="AT10" s="35">
        <f>データ!W6</f>
        <v>0.01</v>
      </c>
      <c r="AU10" s="35"/>
      <c r="AV10" s="35"/>
      <c r="AW10" s="35"/>
      <c r="AX10" s="35"/>
      <c r="AY10" s="35"/>
      <c r="AZ10" s="35"/>
      <c r="BA10" s="35"/>
      <c r="BB10" s="35">
        <f>データ!X6</f>
        <v>2600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I2kIFEdnskA670zwL6g1yU3XUqxheV3/ZT4fU/sY1TVTAEW2tcOBMM4heRkikaBIdVZjAkjxmhPMJx7dPhl/wA==" saltValue="3aZNu13mOVAKQLBadTTMV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174637</v>
      </c>
      <c r="D6" s="19">
        <f t="shared" si="3"/>
        <v>46</v>
      </c>
      <c r="E6" s="19">
        <f t="shared" si="3"/>
        <v>18</v>
      </c>
      <c r="F6" s="19">
        <f t="shared" si="3"/>
        <v>1</v>
      </c>
      <c r="G6" s="19">
        <f t="shared" si="3"/>
        <v>0</v>
      </c>
      <c r="H6" s="19" t="str">
        <f t="shared" si="3"/>
        <v>石川県　能登町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10.75</v>
      </c>
      <c r="P6" s="20">
        <f t="shared" si="3"/>
        <v>0.16</v>
      </c>
      <c r="Q6" s="20">
        <f t="shared" si="3"/>
        <v>100</v>
      </c>
      <c r="R6" s="20">
        <f t="shared" si="3"/>
        <v>3300</v>
      </c>
      <c r="S6" s="20">
        <f t="shared" si="3"/>
        <v>16086</v>
      </c>
      <c r="T6" s="20">
        <f t="shared" si="3"/>
        <v>273.27</v>
      </c>
      <c r="U6" s="20">
        <f t="shared" si="3"/>
        <v>58.86</v>
      </c>
      <c r="V6" s="20">
        <f t="shared" si="3"/>
        <v>26</v>
      </c>
      <c r="W6" s="20">
        <f t="shared" si="3"/>
        <v>0.01</v>
      </c>
      <c r="X6" s="20">
        <f t="shared" si="3"/>
        <v>2600</v>
      </c>
      <c r="Y6" s="21" t="str">
        <f>IF(Y7="",NA(),Y7)</f>
        <v>-</v>
      </c>
      <c r="Z6" s="21" t="str">
        <f t="shared" ref="Z6:AH6" si="4">IF(Z7="",NA(),Z7)</f>
        <v>-</v>
      </c>
      <c r="AA6" s="21" t="str">
        <f t="shared" si="4"/>
        <v>-</v>
      </c>
      <c r="AB6" s="21">
        <f t="shared" si="4"/>
        <v>144.13</v>
      </c>
      <c r="AC6" s="21">
        <f t="shared" si="4"/>
        <v>124.57</v>
      </c>
      <c r="AD6" s="21" t="str">
        <f t="shared" si="4"/>
        <v>-</v>
      </c>
      <c r="AE6" s="21" t="str">
        <f t="shared" si="4"/>
        <v>-</v>
      </c>
      <c r="AF6" s="21" t="str">
        <f t="shared" si="4"/>
        <v>-</v>
      </c>
      <c r="AG6" s="21">
        <f t="shared" si="4"/>
        <v>96.14</v>
      </c>
      <c r="AH6" s="21">
        <f t="shared" si="4"/>
        <v>95.6</v>
      </c>
      <c r="AI6" s="20" t="str">
        <f>IF(AI7="","",IF(AI7="-","【-】","【"&amp;SUBSTITUTE(TEXT(AI7,"#,##0.00"),"-","△")&amp;"】"))</f>
        <v>【96.22】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237</v>
      </c>
      <c r="AS6" s="21">
        <f t="shared" si="5"/>
        <v>257.23</v>
      </c>
      <c r="AT6" s="20" t="str">
        <f>IF(AT7="","",IF(AT7="-","【-】","【"&amp;SUBSTITUTE(TEXT(AT7,"#,##0.00"),"-","△")&amp;"】"))</f>
        <v>【232.28】</v>
      </c>
      <c r="AU6" s="21" t="str">
        <f>IF(AU7="",NA(),AU7)</f>
        <v>-</v>
      </c>
      <c r="AV6" s="21" t="str">
        <f t="shared" ref="AV6:BD6" si="6">IF(AV7="",NA(),AV7)</f>
        <v>-</v>
      </c>
      <c r="AW6" s="21" t="str">
        <f t="shared" si="6"/>
        <v>-</v>
      </c>
      <c r="AX6" s="21">
        <f t="shared" si="6"/>
        <v>57.98</v>
      </c>
      <c r="AY6" s="21">
        <f t="shared" si="6"/>
        <v>75.08</v>
      </c>
      <c r="AZ6" s="21" t="str">
        <f t="shared" si="6"/>
        <v>-</v>
      </c>
      <c r="BA6" s="21" t="str">
        <f t="shared" si="6"/>
        <v>-</v>
      </c>
      <c r="BB6" s="21" t="str">
        <f t="shared" si="6"/>
        <v>-</v>
      </c>
      <c r="BC6" s="21">
        <f t="shared" si="6"/>
        <v>135.35</v>
      </c>
      <c r="BD6" s="21">
        <f t="shared" si="6"/>
        <v>150.91999999999999</v>
      </c>
      <c r="BE6" s="20" t="str">
        <f>IF(BE7="","",IF(BE7="-","【-】","【"&amp;SUBSTITUTE(TEXT(BE7,"#,##0.00"),"-","△")&amp;"】"))</f>
        <v>【155.69】</v>
      </c>
      <c r="BF6" s="21" t="str">
        <f>IF(BF7="",NA(),BF7)</f>
        <v>-</v>
      </c>
      <c r="BG6" s="21" t="str">
        <f t="shared" ref="BG6:BO6" si="7">IF(BG7="",NA(),BG7)</f>
        <v>-</v>
      </c>
      <c r="BH6" s="21" t="str">
        <f t="shared" si="7"/>
        <v>-</v>
      </c>
      <c r="BI6" s="21">
        <f t="shared" si="7"/>
        <v>1.9</v>
      </c>
      <c r="BJ6" s="21">
        <f t="shared" si="7"/>
        <v>161</v>
      </c>
      <c r="BK6" s="21" t="str">
        <f t="shared" si="7"/>
        <v>-</v>
      </c>
      <c r="BL6" s="21" t="str">
        <f t="shared" si="7"/>
        <v>-</v>
      </c>
      <c r="BM6" s="21" t="str">
        <f t="shared" si="7"/>
        <v>-</v>
      </c>
      <c r="BN6" s="21">
        <f t="shared" si="7"/>
        <v>782.91</v>
      </c>
      <c r="BO6" s="21">
        <f t="shared" si="7"/>
        <v>783.21</v>
      </c>
      <c r="BP6" s="20" t="str">
        <f>IF(BP7="","",IF(BP7="-","【-】","【"&amp;SUBSTITUTE(TEXT(BP7,"#,##0.00"),"-","△")&amp;"】"))</f>
        <v>【765.05】</v>
      </c>
      <c r="BQ6" s="21" t="str">
        <f>IF(BQ7="",NA(),BQ7)</f>
        <v>-</v>
      </c>
      <c r="BR6" s="21" t="str">
        <f t="shared" ref="BR6:BZ6" si="8">IF(BR7="",NA(),BR7)</f>
        <v>-</v>
      </c>
      <c r="BS6" s="21" t="str">
        <f t="shared" si="8"/>
        <v>-</v>
      </c>
      <c r="BT6" s="21">
        <f t="shared" si="8"/>
        <v>100</v>
      </c>
      <c r="BU6" s="21">
        <f t="shared" si="8"/>
        <v>100</v>
      </c>
      <c r="BV6" s="21" t="str">
        <f t="shared" si="8"/>
        <v>-</v>
      </c>
      <c r="BW6" s="21" t="str">
        <f t="shared" si="8"/>
        <v>-</v>
      </c>
      <c r="BX6" s="21" t="str">
        <f t="shared" si="8"/>
        <v>-</v>
      </c>
      <c r="BY6" s="21">
        <f t="shared" si="8"/>
        <v>49.38</v>
      </c>
      <c r="BZ6" s="21">
        <f t="shared" si="8"/>
        <v>48.53</v>
      </c>
      <c r="CA6" s="20" t="str">
        <f>IF(CA7="","",IF(CA7="-","【-】","【"&amp;SUBSTITUTE(TEXT(CA7,"#,##0.00"),"-","△")&amp;"】"))</f>
        <v>【48.97】</v>
      </c>
      <c r="CB6" s="21" t="str">
        <f>IF(CB7="",NA(),CB7)</f>
        <v>-</v>
      </c>
      <c r="CC6" s="21" t="str">
        <f t="shared" ref="CC6:CK6" si="9">IF(CC7="",NA(),CC7)</f>
        <v>-</v>
      </c>
      <c r="CD6" s="21" t="str">
        <f t="shared" si="9"/>
        <v>-</v>
      </c>
      <c r="CE6" s="21">
        <f t="shared" si="9"/>
        <v>183.16</v>
      </c>
      <c r="CF6" s="21">
        <f t="shared" si="9"/>
        <v>185.24</v>
      </c>
      <c r="CG6" s="21" t="str">
        <f t="shared" si="9"/>
        <v>-</v>
      </c>
      <c r="CH6" s="21" t="str">
        <f t="shared" si="9"/>
        <v>-</v>
      </c>
      <c r="CI6" s="21" t="str">
        <f t="shared" si="9"/>
        <v>-</v>
      </c>
      <c r="CJ6" s="21">
        <f t="shared" si="9"/>
        <v>316.97000000000003</v>
      </c>
      <c r="CK6" s="21">
        <f t="shared" si="9"/>
        <v>326.17</v>
      </c>
      <c r="CL6" s="20" t="str">
        <f>IF(CL7="","",IF(CL7="-","【-】","【"&amp;SUBSTITUTE(TEXT(CL7,"#,##0.00"),"-","△")&amp;"】"))</f>
        <v>【328.76】</v>
      </c>
      <c r="CM6" s="21" t="str">
        <f>IF(CM7="",NA(),CM7)</f>
        <v>-</v>
      </c>
      <c r="CN6" s="21" t="str">
        <f t="shared" ref="CN6:CV6" si="10">IF(CN7="",NA(),CN7)</f>
        <v>-</v>
      </c>
      <c r="CO6" s="21" t="str">
        <f t="shared" si="10"/>
        <v>-</v>
      </c>
      <c r="CP6" s="21">
        <f t="shared" si="10"/>
        <v>21.05</v>
      </c>
      <c r="CQ6" s="21">
        <f t="shared" si="10"/>
        <v>21.05</v>
      </c>
      <c r="CR6" s="21" t="str">
        <f t="shared" si="10"/>
        <v>-</v>
      </c>
      <c r="CS6" s="21" t="str">
        <f t="shared" si="10"/>
        <v>-</v>
      </c>
      <c r="CT6" s="21" t="str">
        <f t="shared" si="10"/>
        <v>-</v>
      </c>
      <c r="CU6" s="21">
        <f t="shared" si="10"/>
        <v>46.36</v>
      </c>
      <c r="CV6" s="21">
        <f t="shared" si="10"/>
        <v>228.91</v>
      </c>
      <c r="CW6" s="20" t="str">
        <f>IF(CW7="","",IF(CW7="-","【-】","【"&amp;SUBSTITUTE(TEXT(CW7,"#,##0.00"),"-","△")&amp;"】"))</f>
        <v>【224.12】</v>
      </c>
      <c r="CX6" s="21" t="str">
        <f>IF(CX7="",NA(),CX7)</f>
        <v>-</v>
      </c>
      <c r="CY6" s="21" t="str">
        <f t="shared" ref="CY6:DG6" si="11">IF(CY7="",NA(),CY7)</f>
        <v>-</v>
      </c>
      <c r="CZ6" s="21" t="str">
        <f t="shared" si="11"/>
        <v>-</v>
      </c>
      <c r="DA6" s="21">
        <f t="shared" si="11"/>
        <v>81.25</v>
      </c>
      <c r="DB6" s="21">
        <f t="shared" si="11"/>
        <v>100</v>
      </c>
      <c r="DC6" s="21" t="str">
        <f t="shared" si="11"/>
        <v>-</v>
      </c>
      <c r="DD6" s="21" t="str">
        <f t="shared" si="11"/>
        <v>-</v>
      </c>
      <c r="DE6" s="21" t="str">
        <f t="shared" si="11"/>
        <v>-</v>
      </c>
      <c r="DF6" s="21">
        <f t="shared" si="11"/>
        <v>83.08</v>
      </c>
      <c r="DG6" s="21">
        <f t="shared" si="11"/>
        <v>82.61</v>
      </c>
      <c r="DH6" s="20" t="str">
        <f>IF(DH7="","",IF(DH7="-","【-】","【"&amp;SUBSTITUTE(TEXT(DH7,"#,##0.00"),"-","△")&amp;"】"))</f>
        <v>【81.92】</v>
      </c>
      <c r="DI6" s="21" t="str">
        <f>IF(DI7="",NA(),DI7)</f>
        <v>-</v>
      </c>
      <c r="DJ6" s="21" t="str">
        <f t="shared" ref="DJ6:DR6" si="12">IF(DJ7="",NA(),DJ7)</f>
        <v>-</v>
      </c>
      <c r="DK6" s="21" t="str">
        <f t="shared" si="12"/>
        <v>-</v>
      </c>
      <c r="DL6" s="21">
        <f t="shared" si="12"/>
        <v>11.42</v>
      </c>
      <c r="DM6" s="21">
        <f t="shared" si="12"/>
        <v>22.81</v>
      </c>
      <c r="DN6" s="21" t="str">
        <f t="shared" si="12"/>
        <v>-</v>
      </c>
      <c r="DO6" s="21" t="str">
        <f t="shared" si="12"/>
        <v>-</v>
      </c>
      <c r="DP6" s="21" t="str">
        <f t="shared" si="12"/>
        <v>-</v>
      </c>
      <c r="DQ6" s="21">
        <f t="shared" si="12"/>
        <v>33.75</v>
      </c>
      <c r="DR6" s="21">
        <f t="shared" si="12"/>
        <v>36.21</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174637</v>
      </c>
      <c r="D7" s="23">
        <v>46</v>
      </c>
      <c r="E7" s="23">
        <v>18</v>
      </c>
      <c r="F7" s="23">
        <v>1</v>
      </c>
      <c r="G7" s="23">
        <v>0</v>
      </c>
      <c r="H7" s="23" t="s">
        <v>96</v>
      </c>
      <c r="I7" s="23" t="s">
        <v>97</v>
      </c>
      <c r="J7" s="23" t="s">
        <v>98</v>
      </c>
      <c r="K7" s="23" t="s">
        <v>99</v>
      </c>
      <c r="L7" s="23" t="s">
        <v>100</v>
      </c>
      <c r="M7" s="23" t="s">
        <v>101</v>
      </c>
      <c r="N7" s="24" t="s">
        <v>102</v>
      </c>
      <c r="O7" s="24">
        <v>10.75</v>
      </c>
      <c r="P7" s="24">
        <v>0.16</v>
      </c>
      <c r="Q7" s="24">
        <v>100</v>
      </c>
      <c r="R7" s="24">
        <v>3300</v>
      </c>
      <c r="S7" s="24">
        <v>16086</v>
      </c>
      <c r="T7" s="24">
        <v>273.27</v>
      </c>
      <c r="U7" s="24">
        <v>58.86</v>
      </c>
      <c r="V7" s="24">
        <v>26</v>
      </c>
      <c r="W7" s="24">
        <v>0.01</v>
      </c>
      <c r="X7" s="24">
        <v>2600</v>
      </c>
      <c r="Y7" s="24" t="s">
        <v>102</v>
      </c>
      <c r="Z7" s="24" t="s">
        <v>102</v>
      </c>
      <c r="AA7" s="24" t="s">
        <v>102</v>
      </c>
      <c r="AB7" s="24">
        <v>144.13</v>
      </c>
      <c r="AC7" s="24">
        <v>124.57</v>
      </c>
      <c r="AD7" s="24" t="s">
        <v>102</v>
      </c>
      <c r="AE7" s="24" t="s">
        <v>102</v>
      </c>
      <c r="AF7" s="24" t="s">
        <v>102</v>
      </c>
      <c r="AG7" s="24">
        <v>96.14</v>
      </c>
      <c r="AH7" s="24">
        <v>95.6</v>
      </c>
      <c r="AI7" s="24">
        <v>96.22</v>
      </c>
      <c r="AJ7" s="24" t="s">
        <v>102</v>
      </c>
      <c r="AK7" s="24" t="s">
        <v>102</v>
      </c>
      <c r="AL7" s="24" t="s">
        <v>102</v>
      </c>
      <c r="AM7" s="24">
        <v>0</v>
      </c>
      <c r="AN7" s="24">
        <v>0</v>
      </c>
      <c r="AO7" s="24" t="s">
        <v>102</v>
      </c>
      <c r="AP7" s="24" t="s">
        <v>102</v>
      </c>
      <c r="AQ7" s="24" t="s">
        <v>102</v>
      </c>
      <c r="AR7" s="24">
        <v>237</v>
      </c>
      <c r="AS7" s="24">
        <v>257.23</v>
      </c>
      <c r="AT7" s="24">
        <v>232.28</v>
      </c>
      <c r="AU7" s="24" t="s">
        <v>102</v>
      </c>
      <c r="AV7" s="24" t="s">
        <v>102</v>
      </c>
      <c r="AW7" s="24" t="s">
        <v>102</v>
      </c>
      <c r="AX7" s="24">
        <v>57.98</v>
      </c>
      <c r="AY7" s="24">
        <v>75.08</v>
      </c>
      <c r="AZ7" s="24" t="s">
        <v>102</v>
      </c>
      <c r="BA7" s="24" t="s">
        <v>102</v>
      </c>
      <c r="BB7" s="24" t="s">
        <v>102</v>
      </c>
      <c r="BC7" s="24">
        <v>135.35</v>
      </c>
      <c r="BD7" s="24">
        <v>150.91999999999999</v>
      </c>
      <c r="BE7" s="24">
        <v>155.69</v>
      </c>
      <c r="BF7" s="24" t="s">
        <v>102</v>
      </c>
      <c r="BG7" s="24" t="s">
        <v>102</v>
      </c>
      <c r="BH7" s="24" t="s">
        <v>102</v>
      </c>
      <c r="BI7" s="24">
        <v>1.9</v>
      </c>
      <c r="BJ7" s="24">
        <v>161</v>
      </c>
      <c r="BK7" s="24" t="s">
        <v>102</v>
      </c>
      <c r="BL7" s="24" t="s">
        <v>102</v>
      </c>
      <c r="BM7" s="24" t="s">
        <v>102</v>
      </c>
      <c r="BN7" s="24">
        <v>782.91</v>
      </c>
      <c r="BO7" s="24">
        <v>783.21</v>
      </c>
      <c r="BP7" s="24">
        <v>765.05</v>
      </c>
      <c r="BQ7" s="24" t="s">
        <v>102</v>
      </c>
      <c r="BR7" s="24" t="s">
        <v>102</v>
      </c>
      <c r="BS7" s="24" t="s">
        <v>102</v>
      </c>
      <c r="BT7" s="24">
        <v>100</v>
      </c>
      <c r="BU7" s="24">
        <v>100</v>
      </c>
      <c r="BV7" s="24" t="s">
        <v>102</v>
      </c>
      <c r="BW7" s="24" t="s">
        <v>102</v>
      </c>
      <c r="BX7" s="24" t="s">
        <v>102</v>
      </c>
      <c r="BY7" s="24">
        <v>49.38</v>
      </c>
      <c r="BZ7" s="24">
        <v>48.53</v>
      </c>
      <c r="CA7" s="24">
        <v>48.97</v>
      </c>
      <c r="CB7" s="24" t="s">
        <v>102</v>
      </c>
      <c r="CC7" s="24" t="s">
        <v>102</v>
      </c>
      <c r="CD7" s="24" t="s">
        <v>102</v>
      </c>
      <c r="CE7" s="24">
        <v>183.16</v>
      </c>
      <c r="CF7" s="24">
        <v>185.24</v>
      </c>
      <c r="CG7" s="24" t="s">
        <v>102</v>
      </c>
      <c r="CH7" s="24" t="s">
        <v>102</v>
      </c>
      <c r="CI7" s="24" t="s">
        <v>102</v>
      </c>
      <c r="CJ7" s="24">
        <v>316.97000000000003</v>
      </c>
      <c r="CK7" s="24">
        <v>326.17</v>
      </c>
      <c r="CL7" s="24">
        <v>328.76</v>
      </c>
      <c r="CM7" s="24" t="s">
        <v>102</v>
      </c>
      <c r="CN7" s="24" t="s">
        <v>102</v>
      </c>
      <c r="CO7" s="24" t="s">
        <v>102</v>
      </c>
      <c r="CP7" s="24">
        <v>21.05</v>
      </c>
      <c r="CQ7" s="24">
        <v>21.05</v>
      </c>
      <c r="CR7" s="24" t="s">
        <v>102</v>
      </c>
      <c r="CS7" s="24" t="s">
        <v>102</v>
      </c>
      <c r="CT7" s="24" t="s">
        <v>102</v>
      </c>
      <c r="CU7" s="24">
        <v>46.36</v>
      </c>
      <c r="CV7" s="24">
        <v>228.91</v>
      </c>
      <c r="CW7" s="24">
        <v>224.12</v>
      </c>
      <c r="CX7" s="24" t="s">
        <v>102</v>
      </c>
      <c r="CY7" s="24" t="s">
        <v>102</v>
      </c>
      <c r="CZ7" s="24" t="s">
        <v>102</v>
      </c>
      <c r="DA7" s="24">
        <v>81.25</v>
      </c>
      <c r="DB7" s="24">
        <v>100</v>
      </c>
      <c r="DC7" s="24" t="s">
        <v>102</v>
      </c>
      <c r="DD7" s="24" t="s">
        <v>102</v>
      </c>
      <c r="DE7" s="24" t="s">
        <v>102</v>
      </c>
      <c r="DF7" s="24">
        <v>83.08</v>
      </c>
      <c r="DG7" s="24">
        <v>82.61</v>
      </c>
      <c r="DH7" s="24">
        <v>81.92</v>
      </c>
      <c r="DI7" s="24" t="s">
        <v>102</v>
      </c>
      <c r="DJ7" s="24" t="s">
        <v>102</v>
      </c>
      <c r="DK7" s="24" t="s">
        <v>102</v>
      </c>
      <c r="DL7" s="24">
        <v>11.42</v>
      </c>
      <c r="DM7" s="24">
        <v>22.81</v>
      </c>
      <c r="DN7" s="24" t="s">
        <v>102</v>
      </c>
      <c r="DO7" s="24" t="s">
        <v>102</v>
      </c>
      <c r="DP7" s="24" t="s">
        <v>102</v>
      </c>
      <c r="DQ7" s="24">
        <v>33.75</v>
      </c>
      <c r="DR7" s="24">
        <v>36.21</v>
      </c>
      <c r="DS7" s="24">
        <v>35.799999999999997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大澤 融</cp:lastModifiedBy>
  <cp:lastPrinted>2023-01-23T06:53:09Z</cp:lastPrinted>
  <dcterms:created xsi:type="dcterms:W3CDTF">2023-01-12T23:50:42Z</dcterms:created>
  <dcterms:modified xsi:type="dcterms:W3CDTF">2023-01-23T07:09:31Z</dcterms:modified>
  <cp:category/>
</cp:coreProperties>
</file>