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akai\Desktop\下水\71公共\"/>
    </mc:Choice>
  </mc:AlternateContent>
  <xr:revisionPtr revIDLastSave="0" documentId="13_ncr:1_{67F49C5D-4271-40CC-89A7-E0728B14EB70}" xr6:coauthVersionLast="47" xr6:coauthVersionMax="47" xr10:uidLastSave="{00000000-0000-0000-0000-000000000000}"/>
  <workbookProtection workbookAlgorithmName="SHA-512" workbookHashValue="NkgpNMQo3KNDp49umWxOsQz95tB50DQgJEbjTCvAL5X4hbVuff0Okia+pJ7u6a6E2fk2BNZ/aM8FiXmpYJUvsg==" workbookSaltValue="JrdLwa5Vf/JtNB2Qx7RvL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AL10" i="4"/>
  <c r="AD10" i="4"/>
  <c r="W10" i="4"/>
  <c r="B10" i="4"/>
  <c r="BB8" i="4"/>
  <c r="AD8" i="4"/>
  <c r="P8" i="4"/>
  <c r="I8" i="4"/>
  <c r="B8" i="4"/>
</calcChain>
</file>

<file path=xl/sharedStrings.xml><?xml version="1.0" encoding="utf-8"?>
<sst xmlns="http://schemas.openxmlformats.org/spreadsheetml/2006/main" count="231" uniqueCount="115">
  <si>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</si>
  <si>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</si>
  <si>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</si>
  <si>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</si>
  <si>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</si>
  <si>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</si>
  <si>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</si>
  <si>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</si>
  <si>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</si>
  <si>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</si>
  <si>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</si>
  <si>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</si>
  <si>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</si>
  <si>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</si>
  <si>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</si>
  <si>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</si>
  <si>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</si>
  <si>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</si>
  <si>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</si>
  <si>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</si>
  <si>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</si>
  <si>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</si>
  <si>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</si>
  <si>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</si>
  <si>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</si>
  <si>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</si>
  <si>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</si>
  <si>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</si>
  <si>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</si>
  <si>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</si>
  <si>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</si>
  <si>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</si>
  <si>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</si>
  <si>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</si>
  <si>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</si>
  <si>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</si>
  <si>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</si>
  <si>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</si>
  <si>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</si>
  <si>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</si>
  <si>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</si>
  <si>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</si>
  <si>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</si>
  <si>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</si>
  <si>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</si>
  <si>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</si>
  <si>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</si>
  <si>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</si>
  <si>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</si>
  <si>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</si>
  <si>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</si>
  <si>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</si>
  <si>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</si>
  <si>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</si>
  <si>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</si>
  <si>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</si>
  <si>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</si>
  <si>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</si>
  <si>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</si>
  <si>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</si>
  <si>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</si>
  <si>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</si>
  <si>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</si>
  <si>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</si>
  <si>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</si>
  <si>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</si>
  <si>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</si>
  <si>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</si>
  <si>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</si>
  <si>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</si>
  <si>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</si>
  <si>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</si>
  <si>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</si>
  <si>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</si>
  <si>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</si>
  <si>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</si>
  <si>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</si>
  <si>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</si>
  <si>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</si>
  <si>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</si>
  <si>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</si>
  <si>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</si>
  <si>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</si>
  <si>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</si>
  <si>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</si>
  <si>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</si>
  <si>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</si>
  <si>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</si>
  <si>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</si>
  <si>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</si>
  <si>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</si>
  <si>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</si>
  <si>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</si>
  <si>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</si>
  <si>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</si>
  <si>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金沢市</t>
  </si>
  <si>
    <t>法適用</t>
  </si>
  <si>
    <t>下水道事業</t>
  </si>
  <si>
    <t>公共下水道</t>
  </si>
  <si>
    <t>Ad</t>
  </si>
  <si>
    <t>自治体職員 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</si>
  <si>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</si>
  <si>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</si>
  <si>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</si>
  <si>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</si>
  <si>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</si>
  <si>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</si>
  <si>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</si>
  <si>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</si>
  <si>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</si>
  <si>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</si>
  <si>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</si>
  <si>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「①有形固定資産減価償却率」は、法定耐用年数の短い機械・電気設備を中心に、類似団体平均を上回る数値となっている。
　一方、「②管渠老朽化率」及び「③管渠改善率」は、本市の下水道の整備開始時期が他都市と比べ比較的遅く、耐用年数を超えた下水管渠が多くないことから、類似都市平均値を大きく下回っている。
　</t>
    <rPh sb="2" eb="8">
      <t>ユウケイコテイシサン</t>
    </rPh>
    <rPh sb="8" eb="13">
      <t>ゲンカショウキャクリツ</t>
    </rPh>
    <rPh sb="63" eb="65">
      <t>カンキョ</t>
    </rPh>
    <rPh sb="70" eb="71">
      <t>オヨ</t>
    </rPh>
    <rPh sb="74" eb="76">
      <t>カンキョ</t>
    </rPh>
    <rPh sb="76" eb="79">
      <t>カイゼンリツ</t>
    </rPh>
    <rPh sb="82" eb="84">
      <t>ホンシ</t>
    </rPh>
    <rPh sb="85" eb="88">
      <t>ゲスイドウ</t>
    </rPh>
    <rPh sb="96" eb="99">
      <t>タトシ</t>
    </rPh>
    <rPh sb="100" eb="101">
      <t>クラ</t>
    </rPh>
    <rPh sb="102" eb="105">
      <t>ヒカクテキ</t>
    </rPh>
    <rPh sb="105" eb="106">
      <t>オソ</t>
    </rPh>
    <rPh sb="113" eb="114">
      <t>コ</t>
    </rPh>
    <rPh sb="116" eb="120">
      <t>ゲスイカンキョ</t>
    </rPh>
    <rPh sb="130" eb="134">
      <t>ルイジトシ</t>
    </rPh>
    <rPh sb="134" eb="136">
      <t>ヘイキン</t>
    </rPh>
    <rPh sb="136" eb="137">
      <t>アタイ</t>
    </rPh>
    <rPh sb="138" eb="139">
      <t>オオ</t>
    </rPh>
    <rPh sb="141" eb="143">
      <t>シタマワ</t>
    </rPh>
    <phoneticPr fontId="4"/>
  </si>
  <si>
    <t>　本市下水道事業は、平成27年度をもって計画的な面整備を完了し、現在、管渠改築事業など更新事業が中心となっている。
　経営面では、平成26年度末をもって累積欠損金を解消したほか、企業債残高も低減しており、経営状況は概ね健全な状況にあると言える。
　一方、毎年度、多額の償還財源の確保を要するほか、施設の老朽化が進み、更新投資のための資金需要が増加することが予想される。
　汚水処理施設の包括委託など、経営の効率化を進めているが、水道事業と同じく、水需要の減少に伴い使用料収入が減少する中、多額の経費を必要とすることから、ストックマネジメント計画に基づき、施設の効率的な改築更新を推進し、ライフサイクルコストの低減に努めていく。</t>
    <rPh sb="32" eb="34">
      <t>ゲンザイ</t>
    </rPh>
    <rPh sb="35" eb="37">
      <t>カンキョ</t>
    </rPh>
    <rPh sb="37" eb="39">
      <t>カイチク</t>
    </rPh>
    <rPh sb="39" eb="41">
      <t>ジギョウ</t>
    </rPh>
    <rPh sb="43" eb="47">
      <t>コウシンジギョウ</t>
    </rPh>
    <rPh sb="48" eb="50">
      <t>チュウシン</t>
    </rPh>
    <rPh sb="59" eb="62">
      <t>ケイエイメン</t>
    </rPh>
    <rPh sb="89" eb="92">
      <t>キギョウサイ</t>
    </rPh>
    <rPh sb="92" eb="94">
      <t>ザンダカ</t>
    </rPh>
    <rPh sb="95" eb="97">
      <t>テイゲン</t>
    </rPh>
    <rPh sb="124" eb="126">
      <t>イッポウ</t>
    </rPh>
    <rPh sb="127" eb="130">
      <t>マイネンド</t>
    </rPh>
    <rPh sb="131" eb="133">
      <t>タガク</t>
    </rPh>
    <rPh sb="134" eb="138">
      <t>ショウカンザイゲン</t>
    </rPh>
    <rPh sb="139" eb="141">
      <t>カクホ</t>
    </rPh>
    <rPh sb="142" eb="143">
      <t>ヨウ</t>
    </rPh>
    <rPh sb="230" eb="231">
      <t>トモナ</t>
    </rPh>
    <rPh sb="244" eb="246">
      <t>タガク</t>
    </rPh>
    <rPh sb="247" eb="249">
      <t>ケイヒ</t>
    </rPh>
    <rPh sb="250" eb="252">
      <t>ヒツヨウ</t>
    </rPh>
    <phoneticPr fontId="4"/>
  </si>
  <si>
    <t>「①経常収支比率」は、黒字を示す100％以上を上回っており、安定経営を維持している。
「③流動比率」は、類似団体平均値を下回っているが、企業債償還の進捗に合わせて、財源を確保しており、短期的な支払能力は有している。
「④企業債残高対事業規模比率」は、短期間で集中的な面整備が平成27年度で終了し、企業債残高が徐々に低減してきた結果、令和2年度から類似団体平均値を下回っている。
「⑤経費回収率」は、低廉な料金単価の影響を受け、約90％に留まっているが、「⑥汚水処理原価」は、類似団体平均値を下回っており、経営の効率化に努めている。
一方、施設の利用状況を示す「⑦施設利用率」は、全国平均並みではあるが、水需要の減少などに伴い、低下傾向にあることから、将来的に、適切な施設規模を検討していく必要がある。
「⑧水洗化率」は、類似都市平均を上回っており、施設の整備が効果的に収益につながっているが、さらなる効率化に向けて、引き続き、水洗化率向上の取組を講じていく必要がある。</t>
    <rPh sb="23" eb="25">
      <t>ウワマワ</t>
    </rPh>
    <rPh sb="30" eb="34">
      <t>アンテイケイエイ</t>
    </rPh>
    <rPh sb="35" eb="37">
      <t>イジ</t>
    </rPh>
    <rPh sb="45" eb="49">
      <t>リュウドウヒリツ</t>
    </rPh>
    <rPh sb="52" eb="56">
      <t>ルイジダンタイ</t>
    </rPh>
    <rPh sb="56" eb="59">
      <t>ヘイキンチ</t>
    </rPh>
    <rPh sb="60" eb="62">
      <t>シタマワ</t>
    </rPh>
    <rPh sb="68" eb="71">
      <t>キギョウサイ</t>
    </rPh>
    <rPh sb="71" eb="73">
      <t>ショウカン</t>
    </rPh>
    <rPh sb="74" eb="76">
      <t>シンチョク</t>
    </rPh>
    <rPh sb="77" eb="78">
      <t>ア</t>
    </rPh>
    <rPh sb="82" eb="84">
      <t>ザイゲン</t>
    </rPh>
    <rPh sb="85" eb="87">
      <t>カクホ</t>
    </rPh>
    <rPh sb="92" eb="95">
      <t>タンキテキ</t>
    </rPh>
    <rPh sb="96" eb="100">
      <t>シハライノウリョク</t>
    </rPh>
    <rPh sb="101" eb="102">
      <t>ユウ</t>
    </rPh>
    <rPh sb="116" eb="120">
      <t>ジギョウキボ</t>
    </rPh>
    <rPh sb="125" eb="128">
      <t>タンキカン</t>
    </rPh>
    <rPh sb="129" eb="132">
      <t>シュウチュウテキ</t>
    </rPh>
    <rPh sb="133" eb="136">
      <t>メンセイビ</t>
    </rPh>
    <rPh sb="137" eb="139">
      <t>ヘイセイ</t>
    </rPh>
    <rPh sb="141" eb="143">
      <t>ネンド</t>
    </rPh>
    <rPh sb="144" eb="146">
      <t>シュウリョウ</t>
    </rPh>
    <rPh sb="148" eb="153">
      <t>キギョウサイザンダカ</t>
    </rPh>
    <rPh sb="154" eb="156">
      <t>ジョジョ</t>
    </rPh>
    <rPh sb="157" eb="159">
      <t>テイゲン</t>
    </rPh>
    <rPh sb="163" eb="165">
      <t>ケッカ</t>
    </rPh>
    <rPh sb="177" eb="180">
      <t>ヘイキンチ</t>
    </rPh>
    <rPh sb="181" eb="183">
      <t>シタマワ</t>
    </rPh>
    <rPh sb="191" eb="196">
      <t>ケイヒカイシュウリツ</t>
    </rPh>
    <rPh sb="199" eb="201">
      <t>テイレン</t>
    </rPh>
    <rPh sb="202" eb="206">
      <t>リョウキンタンカ</t>
    </rPh>
    <rPh sb="207" eb="209">
      <t>エイキョウ</t>
    </rPh>
    <rPh sb="210" eb="211">
      <t>ウ</t>
    </rPh>
    <rPh sb="213" eb="214">
      <t>ヤク</t>
    </rPh>
    <rPh sb="218" eb="219">
      <t>トド</t>
    </rPh>
    <rPh sb="228" eb="234">
      <t>オスイショリゲンカ</t>
    </rPh>
    <rPh sb="266" eb="268">
      <t>イッポウ</t>
    </rPh>
    <rPh sb="281" eb="283">
      <t>シセツ</t>
    </rPh>
    <rPh sb="283" eb="286">
      <t>リヨウリツ</t>
    </rPh>
    <rPh sb="289" eb="293">
      <t>ゼンコクヘイキン</t>
    </rPh>
    <rPh sb="293" eb="294">
      <t>ナ</t>
    </rPh>
    <rPh sb="305" eb="307">
      <t>ゲンショウ</t>
    </rPh>
    <rPh sb="310" eb="311">
      <t>トモナ</t>
    </rPh>
    <rPh sb="313" eb="315">
      <t>テイカ</t>
    </rPh>
    <rPh sb="315" eb="317">
      <t>ケイコウ</t>
    </rPh>
    <rPh sb="325" eb="328">
      <t>ショウライテキ</t>
    </rPh>
    <rPh sb="338" eb="340">
      <t>ケントウ</t>
    </rPh>
    <rPh sb="344" eb="346">
      <t>ヒツヨウ</t>
    </rPh>
    <rPh sb="353" eb="357">
      <t>スイセンカリツ</t>
    </rPh>
    <rPh sb="360" eb="364">
      <t>ルイジトシ</t>
    </rPh>
    <rPh sb="364" eb="366">
      <t>ヘイキン</t>
    </rPh>
    <rPh sb="367" eb="369">
      <t>ウワマワ</t>
    </rPh>
    <rPh sb="377" eb="379">
      <t>セイビ</t>
    </rPh>
    <rPh sb="400" eb="403">
      <t>コウリツカ</t>
    </rPh>
    <rPh sb="404" eb="405">
      <t>ム</t>
    </rPh>
    <rPh sb="408" eb="409">
      <t>ヒ</t>
    </rPh>
    <rPh sb="410" eb="411">
      <t>ツヅ</t>
    </rPh>
    <rPh sb="423" eb="424">
      <t>コウ</t>
    </rPh>
    <rPh sb="428" eb="43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</si>
</sst>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0.18</c:v>
                </c:pt>
                <c:pt idx="2">
                  <c:v>0.06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E-4268-9A9C-9DF1D9B8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0.19</c:v>
                </c:pt>
                <c:pt idx="2">
                  <c:v>0.33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E-4268-9A9C-9DF1D9B8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58.43</c:v>
                </c:pt>
                <c:pt idx="1">
                  <c:v>57.44</c:v>
                </c:pt>
                <c:pt idx="2">
                  <c:v>58.07</c:v>
                </c:pt>
                <c:pt idx="3">
                  <c:v>57.01</c:v>
                </c:pt>
                <c:pt idx="4">
                  <c:v>56.41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0-4361-B54D-34534D26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61.32</c:v>
                </c:pt>
                <c:pt idx="2">
                  <c:v>67</c:v>
                </c:pt>
                <c:pt idx="3">
                  <c:v>66.650000000000006</c:v>
                </c:pt>
                <c:pt idx="4">
                  <c:v>64.45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0-4361-B54D-34534D26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97.2</c:v>
                </c:pt>
                <c:pt idx="1">
                  <c:v>97.59</c:v>
                </c:pt>
                <c:pt idx="2">
                  <c:v>97.59</c:v>
                </c:pt>
                <c:pt idx="3">
                  <c:v>97.7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1D5-88E2-8BB443CC1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94.45</c:v>
                </c:pt>
                <c:pt idx="1">
                  <c:v>94.58</c:v>
                </c:pt>
                <c:pt idx="2">
                  <c:v>94.41</c:v>
                </c:pt>
                <c:pt idx="3">
                  <c:v>94.43</c:v>
                </c:pt>
                <c:pt idx="4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A-41D5-88E2-8BB443CC1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107.17</c:v>
                </c:pt>
                <c:pt idx="1">
                  <c:v>107.39</c:v>
                </c:pt>
                <c:pt idx="2">
                  <c:v>102.21</c:v>
                </c:pt>
                <c:pt idx="3">
                  <c:v>106.65</c:v>
                </c:pt>
                <c:pt idx="4">
                  <c:v>108.97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5-4D14-9617-0D58C6D8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107.64</c:v>
                </c:pt>
                <c:pt idx="1">
                  <c:v>107.03</c:v>
                </c:pt>
                <c:pt idx="2">
                  <c:v>109.58</c:v>
                </c:pt>
                <c:pt idx="3">
                  <c:v>109.32</c:v>
                </c:pt>
                <c:pt idx="4">
                  <c:v>108.33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5-4D14-9617-0D58C6D8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47.65</c:v>
                </c:pt>
                <c:pt idx="1">
                  <c:v>49.19</c:v>
                </c:pt>
                <c:pt idx="2">
                  <c:v>50.76</c:v>
                </c:pt>
                <c:pt idx="3">
                  <c:v>51.92</c:v>
                </c:pt>
                <c:pt idx="4">
                  <c:v>53.49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1-431A-80EE-67D4690F8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30.45</c:v>
                </c:pt>
                <c:pt idx="1">
                  <c:v>31.01</c:v>
                </c:pt>
                <c:pt idx="2">
                  <c:v>34.15</c:v>
                </c:pt>
                <c:pt idx="3">
                  <c:v>35.53</c:v>
                </c:pt>
                <c:pt idx="4">
                  <c:v>37.51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1-431A-80EE-67D4690F8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0.74</c:v>
                </c:pt>
                <c:pt idx="2">
                  <c:v>1.32</c:v>
                </c:pt>
                <c:pt idx="3">
                  <c:v>2.34</c:v>
                </c:pt>
                <c:pt idx="4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F-4F55-9D7A-DA8B768D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4.8499999999999996</c:v>
                </c:pt>
                <c:pt idx="1">
                  <c:v>4.95</c:v>
                </c:pt>
                <c:pt idx="2">
                  <c:v>5.18</c:v>
                </c:pt>
                <c:pt idx="3">
                  <c:v>6.01</c:v>
                </c:pt>
                <c:pt idx="4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F-4F55-9D7A-DA8B768D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6-487C-933B-07BE49FF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9.1999999999999993</c:v>
                </c:pt>
                <c:pt idx="1">
                  <c:v>7.69</c:v>
                </c:pt>
                <c:pt idx="2">
                  <c:v>5.97</c:v>
                </c:pt>
                <c:pt idx="3">
                  <c:v>1.54</c:v>
                </c:pt>
                <c:pt idx="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6-487C-933B-07BE49FF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48.82</c:v>
                </c:pt>
                <c:pt idx="2">
                  <c:v>36.44</c:v>
                </c:pt>
                <c:pt idx="3">
                  <c:v>39.450000000000003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0-414E-B133-06F94361B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72.22</c:v>
                </c:pt>
                <c:pt idx="1">
                  <c:v>73.02</c:v>
                </c:pt>
                <c:pt idx="2">
                  <c:v>60.82</c:v>
                </c:pt>
                <c:pt idx="3">
                  <c:v>63.48</c:v>
                </c:pt>
                <c:pt idx="4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0-414E-B133-06F94361B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879.19</c:v>
                </c:pt>
                <c:pt idx="1">
                  <c:v>839.34</c:v>
                </c:pt>
                <c:pt idx="2">
                  <c:v>910.58</c:v>
                </c:pt>
                <c:pt idx="3">
                  <c:v>798.36</c:v>
                </c:pt>
                <c:pt idx="4">
                  <c:v>762.77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1-42F4-AC0D-C582E51F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730.93</c:v>
                </c:pt>
                <c:pt idx="1">
                  <c:v>708.89</c:v>
                </c:pt>
                <c:pt idx="2">
                  <c:v>920.83</c:v>
                </c:pt>
                <c:pt idx="3">
                  <c:v>874.02</c:v>
                </c:pt>
                <c:pt idx="4">
                  <c:v>827.43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1-42F4-AC0D-C582E51F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88.69</c:v>
                </c:pt>
                <c:pt idx="1">
                  <c:v>88.98</c:v>
                </c:pt>
                <c:pt idx="2">
                  <c:v>78.36</c:v>
                </c:pt>
                <c:pt idx="3">
                  <c:v>88.17</c:v>
                </c:pt>
                <c:pt idx="4">
                  <c:v>88.66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6-4560-8B53-8A815FB8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98.09</c:v>
                </c:pt>
                <c:pt idx="1">
                  <c:v>97.91</c:v>
                </c:pt>
                <c:pt idx="2">
                  <c:v>99.82</c:v>
                </c:pt>
                <c:pt idx="3">
                  <c:v>100.32</c:v>
                </c:pt>
                <c:pt idx="4">
                  <c:v>99.71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6-4560-8B53-8A815FB8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152.72999999999999</c:v>
                </c:pt>
                <c:pt idx="1">
                  <c:v>152.71</c:v>
                </c:pt>
                <c:pt idx="2">
                  <c:v>152.91999999999999</c:v>
                </c:pt>
                <c:pt idx="3">
                  <c:v>153.1</c:v>
                </c:pt>
                <c:pt idx="4">
                  <c:v>153.1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2-44F8-B272-27EC880C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146.08000000000001</c:v>
                </c:pt>
                <c:pt idx="1">
                  <c:v>144.11000000000001</c:v>
                </c:pt>
                <c:pt idx="2">
                  <c:v>156.77000000000001</c:v>
                </c:pt>
                <c:pt idx="3">
                  <c:v>157.63999999999999</c:v>
                </c:pt>
                <c:pt idx="4">
                  <c:v>159.59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2-44F8-B272-27EC880C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石川県　金沢市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Ad</v>
      </c>
      <c r="X8" s="40"/>
      <c r="Y8" s="40"/>
      <c r="Z8" s="40"/>
      <c r="AA8" s="40"/>
      <c r="AB8" s="40"/>
      <c r="AC8" s="40"/>
      <c r="AD8" s="41" t="str">
        <f>データ!$M$6</f>
        <v>自治体職員 その他</v>
      </c>
      <c r="AE8" s="41"/>
      <c r="AF8" s="41"/>
      <c r="AG8" s="41"/>
      <c r="AH8" s="41"/>
      <c r="AI8" s="41"/>
      <c r="AJ8" s="41"/>
      <c r="AK8" s="3"/>
      <c r="AL8" s="42">
        <f>データ!S6</f>
        <v>447181</v>
      </c>
      <c r="AM8" s="42"/>
      <c r="AN8" s="42"/>
      <c r="AO8" s="42"/>
      <c r="AP8" s="42"/>
      <c r="AQ8" s="42"/>
      <c r="AR8" s="42"/>
      <c r="AS8" s="42"/>
      <c r="AT8" s="35">
        <f>データ!T6</f>
        <v>468.81</v>
      </c>
      <c r="AU8" s="35"/>
      <c r="AV8" s="35"/>
      <c r="AW8" s="35"/>
      <c r="AX8" s="35"/>
      <c r="AY8" s="35"/>
      <c r="AZ8" s="35"/>
      <c r="BA8" s="35"/>
      <c r="BB8" s="35">
        <f>データ!U6</f>
        <v>953.86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51.78</v>
      </c>
      <c r="J10" s="35"/>
      <c r="K10" s="35"/>
      <c r="L10" s="35"/>
      <c r="M10" s="35"/>
      <c r="N10" s="35"/>
      <c r="O10" s="35"/>
      <c r="P10" s="35">
        <f>データ!P6</f>
        <v>98.09</v>
      </c>
      <c r="Q10" s="35"/>
      <c r="R10" s="35"/>
      <c r="S10" s="35"/>
      <c r="T10" s="35"/>
      <c r="U10" s="35"/>
      <c r="V10" s="35"/>
      <c r="W10" s="35">
        <f>データ!Q6</f>
        <v>85.34</v>
      </c>
      <c r="X10" s="35"/>
      <c r="Y10" s="35"/>
      <c r="Z10" s="35"/>
      <c r="AA10" s="35"/>
      <c r="AB10" s="35"/>
      <c r="AC10" s="35"/>
      <c r="AD10" s="42">
        <f>データ!R6</f>
        <v>2651</v>
      </c>
      <c r="AE10" s="42"/>
      <c r="AF10" s="42"/>
      <c r="AG10" s="42"/>
      <c r="AH10" s="42"/>
      <c r="AI10" s="42"/>
      <c r="AJ10" s="42"/>
      <c r="AK10" s="2"/>
      <c r="AL10" s="42">
        <f>データ!V6</f>
        <v>437196</v>
      </c>
      <c r="AM10" s="42"/>
      <c r="AN10" s="42"/>
      <c r="AO10" s="42"/>
      <c r="AP10" s="42"/>
      <c r="AQ10" s="42"/>
      <c r="AR10" s="42"/>
      <c r="AS10" s="42"/>
      <c r="AT10" s="35">
        <f>データ!W6</f>
        <v>89.18</v>
      </c>
      <c r="AU10" s="35"/>
      <c r="AV10" s="35"/>
      <c r="AW10" s="35"/>
      <c r="AX10" s="35"/>
      <c r="AY10" s="35"/>
      <c r="AZ10" s="35"/>
      <c r="BA10" s="35"/>
      <c r="BB10" s="35">
        <f>データ!X6</f>
        <v>4902.3999999999996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112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113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1C+EKq9P4xB+bN2Ow1Kud51vkPfniSK/zRk0CE7l4lY7ooXByl2yoXBxHeLqnNVyco00IWsA069VNn7JBqWV7w==" saltValue="nd4bF83aKKQ/C/uEQ3Cqq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2022</v>
      </c>
      <c r="C6" s="19">
        <f t="shared" ref="C6:X6" si="3">C7</f>
        <v>172014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金沢市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 その他</v>
      </c>
      <c r="N6" s="20" t="str">
        <f t="shared" si="3"/>
        <v>-</v>
      </c>
      <c r="O6" s="20">
        <f t="shared" si="3"/>
        <v>51.78</v>
      </c>
      <c r="P6" s="20">
        <f t="shared" si="3"/>
        <v>98.09</v>
      </c>
      <c r="Q6" s="20">
        <f t="shared" si="3"/>
        <v>85.34</v>
      </c>
      <c r="R6" s="20">
        <f t="shared" si="3"/>
        <v>2651</v>
      </c>
      <c r="S6" s="20">
        <f t="shared" si="3"/>
        <v>447181</v>
      </c>
      <c r="T6" s="20">
        <f t="shared" si="3"/>
        <v>468.81</v>
      </c>
      <c r="U6" s="20">
        <f t="shared" si="3"/>
        <v>953.86</v>
      </c>
      <c r="V6" s="20">
        <f t="shared" si="3"/>
        <v>437196</v>
      </c>
      <c r="W6" s="20">
        <f t="shared" si="3"/>
        <v>89.18</v>
      </c>
      <c r="X6" s="20">
        <f t="shared" si="3"/>
        <v>4902.3999999999996</v>
      </c>
      <c r="Y6" s="21">
        <f>IF(Y7="",NA(),Y7)</f>
        <v>107.17</v>
      </c>
      <c r="Z6" s="21">
        <f t="shared" ref="Z6:AH6" si="4">IF(Z7="",NA(),Z7)</f>
        <v>107.39</v>
      </c>
      <c r="AA6" s="21">
        <f t="shared" si="4"/>
        <v>102.21</v>
      </c>
      <c r="AB6" s="21">
        <f t="shared" si="4"/>
        <v>106.65</v>
      </c>
      <c r="AC6" s="21">
        <f t="shared" si="4"/>
        <v>108.97</v>
      </c>
      <c r="AD6" s="21">
        <f t="shared" si="4"/>
        <v>107.64</v>
      </c>
      <c r="AE6" s="21">
        <f t="shared" si="4"/>
        <v>107.03</v>
      </c>
      <c r="AF6" s="21">
        <f t="shared" si="4"/>
        <v>109.58</v>
      </c>
      <c r="AG6" s="21">
        <f t="shared" si="4"/>
        <v>109.32</v>
      </c>
      <c r="AH6" s="21">
        <f t="shared" si="4"/>
        <v>108.33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9.1999999999999993</v>
      </c>
      <c r="AP6" s="21">
        <f t="shared" si="5"/>
        <v>7.69</v>
      </c>
      <c r="AQ6" s="21">
        <f t="shared" si="5"/>
        <v>5.97</v>
      </c>
      <c r="AR6" s="21">
        <f t="shared" si="5"/>
        <v>1.54</v>
      </c>
      <c r="AS6" s="21">
        <f t="shared" si="5"/>
        <v>1.28</v>
      </c>
      <c r="AT6" s="20" t="str">
        <f>IF(AT7="","",IF(AT7="-","【-】","【"&amp;SUBSTITUTE(TEXT(AT7,"#,##0.00"),"-","△")&amp;"】"))</f>
        <v>【3.15】</v>
      </c>
      <c r="AU6" s="21">
        <f>IF(AU7="",NA(),AU7)</f>
        <v>46.78</v>
      </c>
      <c r="AV6" s="21">
        <f t="shared" ref="AV6:BD6" si="6">IF(AV7="",NA(),AV7)</f>
        <v>48.82</v>
      </c>
      <c r="AW6" s="21">
        <f t="shared" si="6"/>
        <v>36.44</v>
      </c>
      <c r="AX6" s="21">
        <f t="shared" si="6"/>
        <v>39.450000000000003</v>
      </c>
      <c r="AY6" s="21">
        <f t="shared" si="6"/>
        <v>38.700000000000003</v>
      </c>
      <c r="AZ6" s="21">
        <f t="shared" si="6"/>
        <v>72.22</v>
      </c>
      <c r="BA6" s="21">
        <f t="shared" si="6"/>
        <v>73.02</v>
      </c>
      <c r="BB6" s="21">
        <f t="shared" si="6"/>
        <v>60.82</v>
      </c>
      <c r="BC6" s="21">
        <f t="shared" si="6"/>
        <v>63.48</v>
      </c>
      <c r="BD6" s="21">
        <f t="shared" si="6"/>
        <v>65.510000000000005</v>
      </c>
      <c r="BE6" s="20" t="str">
        <f>IF(BE7="","",IF(BE7="-","【-】","【"&amp;SUBSTITUTE(TEXT(BE7,"#,##0.00"),"-","△")&amp;"】"))</f>
        <v>【73.44】</v>
      </c>
      <c r="BF6" s="21">
        <f>IF(BF7="",NA(),BF7)</f>
        <v>879.19</v>
      </c>
      <c r="BG6" s="21">
        <f t="shared" ref="BG6:BO6" si="7">IF(BG7="",NA(),BG7)</f>
        <v>839.34</v>
      </c>
      <c r="BH6" s="21">
        <f t="shared" si="7"/>
        <v>910.58</v>
      </c>
      <c r="BI6" s="21">
        <f t="shared" si="7"/>
        <v>798.36</v>
      </c>
      <c r="BJ6" s="21">
        <f t="shared" si="7"/>
        <v>762.77</v>
      </c>
      <c r="BK6" s="21">
        <f t="shared" si="7"/>
        <v>730.93</v>
      </c>
      <c r="BL6" s="21">
        <f t="shared" si="7"/>
        <v>708.89</v>
      </c>
      <c r="BM6" s="21">
        <f t="shared" si="7"/>
        <v>920.83</v>
      </c>
      <c r="BN6" s="21">
        <f t="shared" si="7"/>
        <v>874.02</v>
      </c>
      <c r="BO6" s="21">
        <f t="shared" si="7"/>
        <v>827.43</v>
      </c>
      <c r="BP6" s="20" t="str">
        <f>IF(BP7="","",IF(BP7="-","【-】","【"&amp;SUBSTITUTE(TEXT(BP7,"#,##0.00"),"-","△")&amp;"】"))</f>
        <v>【652.82】</v>
      </c>
      <c r="BQ6" s="21">
        <f>IF(BQ7="",NA(),BQ7)</f>
        <v>88.69</v>
      </c>
      <c r="BR6" s="21">
        <f t="shared" ref="BR6:BZ6" si="8">IF(BR7="",NA(),BR7)</f>
        <v>88.98</v>
      </c>
      <c r="BS6" s="21">
        <f t="shared" si="8"/>
        <v>78.36</v>
      </c>
      <c r="BT6" s="21">
        <f t="shared" si="8"/>
        <v>88.17</v>
      </c>
      <c r="BU6" s="21">
        <f t="shared" si="8"/>
        <v>88.66</v>
      </c>
      <c r="BV6" s="21">
        <f t="shared" si="8"/>
        <v>98.09</v>
      </c>
      <c r="BW6" s="21">
        <f t="shared" si="8"/>
        <v>97.91</v>
      </c>
      <c r="BX6" s="21">
        <f t="shared" si="8"/>
        <v>99.82</v>
      </c>
      <c r="BY6" s="21">
        <f t="shared" si="8"/>
        <v>100.32</v>
      </c>
      <c r="BZ6" s="21">
        <f t="shared" si="8"/>
        <v>99.71</v>
      </c>
      <c r="CA6" s="20" t="str">
        <f>IF(CA7="","",IF(CA7="-","【-】","【"&amp;SUBSTITUTE(TEXT(CA7,"#,##0.00"),"-","△")&amp;"】"))</f>
        <v>【97.61】</v>
      </c>
      <c r="CB6" s="21">
        <f>IF(CB7="",NA(),CB7)</f>
        <v>152.72999999999999</v>
      </c>
      <c r="CC6" s="21">
        <f t="shared" ref="CC6:CK6" si="9">IF(CC7="",NA(),CC7)</f>
        <v>152.71</v>
      </c>
      <c r="CD6" s="21">
        <f t="shared" si="9"/>
        <v>152.91999999999999</v>
      </c>
      <c r="CE6" s="21">
        <f t="shared" si="9"/>
        <v>153.1</v>
      </c>
      <c r="CF6" s="21">
        <f t="shared" si="9"/>
        <v>153.1</v>
      </c>
      <c r="CG6" s="21">
        <f t="shared" si="9"/>
        <v>146.08000000000001</v>
      </c>
      <c r="CH6" s="21">
        <f t="shared" si="9"/>
        <v>144.11000000000001</v>
      </c>
      <c r="CI6" s="21">
        <f t="shared" si="9"/>
        <v>156.77000000000001</v>
      </c>
      <c r="CJ6" s="21">
        <f t="shared" si="9"/>
        <v>157.63999999999999</v>
      </c>
      <c r="CK6" s="21">
        <f t="shared" si="9"/>
        <v>159.59</v>
      </c>
      <c r="CL6" s="20" t="str">
        <f>IF(CL7="","",IF(CL7="-","【-】","【"&amp;SUBSTITUTE(TEXT(CL7,"#,##0.00"),"-","△")&amp;"】"))</f>
        <v>【138.29】</v>
      </c>
      <c r="CM6" s="21">
        <f>IF(CM7="",NA(),CM7)</f>
        <v>58.43</v>
      </c>
      <c r="CN6" s="21">
        <f t="shared" ref="CN6:CV6" si="10">IF(CN7="",NA(),CN7)</f>
        <v>57.44</v>
      </c>
      <c r="CO6" s="21">
        <f t="shared" si="10"/>
        <v>58.07</v>
      </c>
      <c r="CP6" s="21">
        <f t="shared" si="10"/>
        <v>57.01</v>
      </c>
      <c r="CQ6" s="21">
        <f t="shared" si="10"/>
        <v>56.41</v>
      </c>
      <c r="CR6" s="21">
        <f t="shared" si="10"/>
        <v>61.93</v>
      </c>
      <c r="CS6" s="21">
        <f t="shared" si="10"/>
        <v>61.32</v>
      </c>
      <c r="CT6" s="21">
        <f t="shared" si="10"/>
        <v>67</v>
      </c>
      <c r="CU6" s="21">
        <f t="shared" si="10"/>
        <v>66.650000000000006</v>
      </c>
      <c r="CV6" s="21">
        <f t="shared" si="10"/>
        <v>64.45</v>
      </c>
      <c r="CW6" s="20" t="str">
        <f>IF(CW7="","",IF(CW7="-","【-】","【"&amp;SUBSTITUTE(TEXT(CW7,"#,##0.00"),"-","△")&amp;"】"))</f>
        <v>【59.10】</v>
      </c>
      <c r="CX6" s="21">
        <f>IF(CX7="",NA(),CX7)</f>
        <v>97.2</v>
      </c>
      <c r="CY6" s="21">
        <f t="shared" ref="CY6:DG6" si="11">IF(CY7="",NA(),CY7)</f>
        <v>97.59</v>
      </c>
      <c r="CZ6" s="21">
        <f t="shared" si="11"/>
        <v>97.59</v>
      </c>
      <c r="DA6" s="21">
        <f t="shared" si="11"/>
        <v>97.7</v>
      </c>
      <c r="DB6" s="21">
        <f t="shared" si="11"/>
        <v>97.8</v>
      </c>
      <c r="DC6" s="21">
        <f t="shared" si="11"/>
        <v>94.45</v>
      </c>
      <c r="DD6" s="21">
        <f t="shared" si="11"/>
        <v>94.58</v>
      </c>
      <c r="DE6" s="21">
        <f t="shared" si="11"/>
        <v>94.41</v>
      </c>
      <c r="DF6" s="21">
        <f t="shared" si="11"/>
        <v>94.43</v>
      </c>
      <c r="DG6" s="21">
        <f t="shared" si="11"/>
        <v>94.58</v>
      </c>
      <c r="DH6" s="20" t="str">
        <f>IF(DH7="","",IF(DH7="-","【-】","【"&amp;SUBSTITUTE(TEXT(DH7,"#,##0.00"),"-","△")&amp;"】"))</f>
        <v>【95.82】</v>
      </c>
      <c r="DI6" s="21">
        <f>IF(DI7="",NA(),DI7)</f>
        <v>47.65</v>
      </c>
      <c r="DJ6" s="21">
        <f t="shared" ref="DJ6:DR6" si="12">IF(DJ7="",NA(),DJ7)</f>
        <v>49.19</v>
      </c>
      <c r="DK6" s="21">
        <f t="shared" si="12"/>
        <v>50.76</v>
      </c>
      <c r="DL6" s="21">
        <f t="shared" si="12"/>
        <v>51.92</v>
      </c>
      <c r="DM6" s="21">
        <f t="shared" si="12"/>
        <v>53.49</v>
      </c>
      <c r="DN6" s="21">
        <f t="shared" si="12"/>
        <v>30.45</v>
      </c>
      <c r="DO6" s="21">
        <f t="shared" si="12"/>
        <v>31.01</v>
      </c>
      <c r="DP6" s="21">
        <f t="shared" si="12"/>
        <v>34.15</v>
      </c>
      <c r="DQ6" s="21">
        <f t="shared" si="12"/>
        <v>35.53</v>
      </c>
      <c r="DR6" s="21">
        <f t="shared" si="12"/>
        <v>37.51</v>
      </c>
      <c r="DS6" s="20" t="str">
        <f>IF(DS7="","",IF(DS7="-","【-】","【"&amp;SUBSTITUTE(TEXT(DS7,"#,##0.00"),"-","△")&amp;"】"))</f>
        <v>【39.74】</v>
      </c>
      <c r="DT6" s="21">
        <f>IF(DT7="",NA(),DT7)</f>
        <v>0.35</v>
      </c>
      <c r="DU6" s="21">
        <f t="shared" ref="DU6:EC6" si="13">IF(DU7="",NA(),DU7)</f>
        <v>0.74</v>
      </c>
      <c r="DV6" s="21">
        <f t="shared" si="13"/>
        <v>1.32</v>
      </c>
      <c r="DW6" s="21">
        <f t="shared" si="13"/>
        <v>2.34</v>
      </c>
      <c r="DX6" s="21">
        <f t="shared" si="13"/>
        <v>3.54</v>
      </c>
      <c r="DY6" s="21">
        <f t="shared" si="13"/>
        <v>4.8499999999999996</v>
      </c>
      <c r="DZ6" s="21">
        <f t="shared" si="13"/>
        <v>4.95</v>
      </c>
      <c r="EA6" s="21">
        <f t="shared" si="13"/>
        <v>5.18</v>
      </c>
      <c r="EB6" s="21">
        <f t="shared" si="13"/>
        <v>6.01</v>
      </c>
      <c r="EC6" s="21">
        <f t="shared" si="13"/>
        <v>6.84</v>
      </c>
      <c r="ED6" s="20" t="str">
        <f>IF(ED7="","",IF(ED7="-","【-】","【"&amp;SUBSTITUTE(TEXT(ED7,"#,##0.00"),"-","△")&amp;"】"))</f>
        <v>【7.62】</v>
      </c>
      <c r="EE6" s="21">
        <f>IF(EE7="",NA(),EE7)</f>
        <v>0.03</v>
      </c>
      <c r="EF6" s="21">
        <f t="shared" ref="EF6:EN6" si="14">IF(EF7="",NA(),EF7)</f>
        <v>0.18</v>
      </c>
      <c r="EG6" s="21">
        <f t="shared" si="14"/>
        <v>0.06</v>
      </c>
      <c r="EH6" s="21">
        <f t="shared" si="14"/>
        <v>0.15</v>
      </c>
      <c r="EI6" s="21">
        <f t="shared" si="14"/>
        <v>0.15</v>
      </c>
      <c r="EJ6" s="21">
        <f t="shared" si="14"/>
        <v>0.21</v>
      </c>
      <c r="EK6" s="21">
        <f t="shared" si="14"/>
        <v>0.19</v>
      </c>
      <c r="EL6" s="21">
        <f t="shared" si="14"/>
        <v>0.33</v>
      </c>
      <c r="EM6" s="21">
        <f t="shared" si="14"/>
        <v>0.22</v>
      </c>
      <c r="EN6" s="21">
        <f t="shared" si="14"/>
        <v>0.23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172014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51.78</v>
      </c>
      <c r="P7" s="24">
        <v>98.09</v>
      </c>
      <c r="Q7" s="24">
        <v>85.34</v>
      </c>
      <c r="R7" s="24">
        <v>2651</v>
      </c>
      <c r="S7" s="24">
        <v>447181</v>
      </c>
      <c r="T7" s="24">
        <v>468.81</v>
      </c>
      <c r="U7" s="24">
        <v>953.86</v>
      </c>
      <c r="V7" s="24">
        <v>437196</v>
      </c>
      <c r="W7" s="24">
        <v>89.18</v>
      </c>
      <c r="X7" s="24">
        <v>4902.3999999999996</v>
      </c>
      <c r="Y7" s="24">
        <v>107.17</v>
      </c>
      <c r="Z7" s="24">
        <v>107.39</v>
      </c>
      <c r="AA7" s="24">
        <v>102.21</v>
      </c>
      <c r="AB7" s="24">
        <v>106.65</v>
      </c>
      <c r="AC7" s="24">
        <v>108.97</v>
      </c>
      <c r="AD7" s="24">
        <v>107.64</v>
      </c>
      <c r="AE7" s="24">
        <v>107.03</v>
      </c>
      <c r="AF7" s="24">
        <v>109.58</v>
      </c>
      <c r="AG7" s="24">
        <v>109.32</v>
      </c>
      <c r="AH7" s="24">
        <v>108.33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9.1999999999999993</v>
      </c>
      <c r="AP7" s="24">
        <v>7.69</v>
      </c>
      <c r="AQ7" s="24">
        <v>5.97</v>
      </c>
      <c r="AR7" s="24">
        <v>1.54</v>
      </c>
      <c r="AS7" s="24">
        <v>1.28</v>
      </c>
      <c r="AT7" s="24">
        <v>3.15</v>
      </c>
      <c r="AU7" s="24">
        <v>46.78</v>
      </c>
      <c r="AV7" s="24">
        <v>48.82</v>
      </c>
      <c r="AW7" s="24">
        <v>36.44</v>
      </c>
      <c r="AX7" s="24">
        <v>39.450000000000003</v>
      </c>
      <c r="AY7" s="24">
        <v>38.700000000000003</v>
      </c>
      <c r="AZ7" s="24">
        <v>72.22</v>
      </c>
      <c r="BA7" s="24">
        <v>73.02</v>
      </c>
      <c r="BB7" s="24">
        <v>60.82</v>
      </c>
      <c r="BC7" s="24">
        <v>63.48</v>
      </c>
      <c r="BD7" s="24">
        <v>65.510000000000005</v>
      </c>
      <c r="BE7" s="24">
        <v>73.44</v>
      </c>
      <c r="BF7" s="24">
        <v>879.19</v>
      </c>
      <c r="BG7" s="24">
        <v>839.34</v>
      </c>
      <c r="BH7" s="24">
        <v>910.58</v>
      </c>
      <c r="BI7" s="24">
        <v>798.36</v>
      </c>
      <c r="BJ7" s="24">
        <v>762.77</v>
      </c>
      <c r="BK7" s="24">
        <v>730.93</v>
      </c>
      <c r="BL7" s="24">
        <v>708.89</v>
      </c>
      <c r="BM7" s="24">
        <v>920.83</v>
      </c>
      <c r="BN7" s="24">
        <v>874.02</v>
      </c>
      <c r="BO7" s="24">
        <v>827.43</v>
      </c>
      <c r="BP7" s="24">
        <v>652.82000000000005</v>
      </c>
      <c r="BQ7" s="24">
        <v>88.69</v>
      </c>
      <c r="BR7" s="24">
        <v>88.98</v>
      </c>
      <c r="BS7" s="24">
        <v>78.36</v>
      </c>
      <c r="BT7" s="24">
        <v>88.17</v>
      </c>
      <c r="BU7" s="24">
        <v>88.66</v>
      </c>
      <c r="BV7" s="24">
        <v>98.09</v>
      </c>
      <c r="BW7" s="24">
        <v>97.91</v>
      </c>
      <c r="BX7" s="24">
        <v>99.82</v>
      </c>
      <c r="BY7" s="24">
        <v>100.32</v>
      </c>
      <c r="BZ7" s="24">
        <v>99.71</v>
      </c>
      <c r="CA7" s="24">
        <v>97.61</v>
      </c>
      <c r="CB7" s="24">
        <v>152.72999999999999</v>
      </c>
      <c r="CC7" s="24">
        <v>152.71</v>
      </c>
      <c r="CD7" s="24">
        <v>152.91999999999999</v>
      </c>
      <c r="CE7" s="24">
        <v>153.1</v>
      </c>
      <c r="CF7" s="24">
        <v>153.1</v>
      </c>
      <c r="CG7" s="24">
        <v>146.08000000000001</v>
      </c>
      <c r="CH7" s="24">
        <v>144.11000000000001</v>
      </c>
      <c r="CI7" s="24">
        <v>156.77000000000001</v>
      </c>
      <c r="CJ7" s="24">
        <v>157.63999999999999</v>
      </c>
      <c r="CK7" s="24">
        <v>159.59</v>
      </c>
      <c r="CL7" s="24">
        <v>138.29</v>
      </c>
      <c r="CM7" s="24">
        <v>58.43</v>
      </c>
      <c r="CN7" s="24">
        <v>57.44</v>
      </c>
      <c r="CO7" s="24">
        <v>58.07</v>
      </c>
      <c r="CP7" s="24">
        <v>57.01</v>
      </c>
      <c r="CQ7" s="24">
        <v>56.41</v>
      </c>
      <c r="CR7" s="24">
        <v>61.93</v>
      </c>
      <c r="CS7" s="24">
        <v>61.32</v>
      </c>
      <c r="CT7" s="24">
        <v>67</v>
      </c>
      <c r="CU7" s="24">
        <v>66.650000000000006</v>
      </c>
      <c r="CV7" s="24">
        <v>64.45</v>
      </c>
      <c r="CW7" s="24">
        <v>59.1</v>
      </c>
      <c r="CX7" s="24">
        <v>97.2</v>
      </c>
      <c r="CY7" s="24">
        <v>97.59</v>
      </c>
      <c r="CZ7" s="24">
        <v>97.59</v>
      </c>
      <c r="DA7" s="24">
        <v>97.7</v>
      </c>
      <c r="DB7" s="24">
        <v>97.8</v>
      </c>
      <c r="DC7" s="24">
        <v>94.45</v>
      </c>
      <c r="DD7" s="24">
        <v>94.58</v>
      </c>
      <c r="DE7" s="24">
        <v>94.41</v>
      </c>
      <c r="DF7" s="24">
        <v>94.43</v>
      </c>
      <c r="DG7" s="24">
        <v>94.58</v>
      </c>
      <c r="DH7" s="24">
        <v>95.82</v>
      </c>
      <c r="DI7" s="24">
        <v>47.65</v>
      </c>
      <c r="DJ7" s="24">
        <v>49.19</v>
      </c>
      <c r="DK7" s="24">
        <v>50.76</v>
      </c>
      <c r="DL7" s="24">
        <v>51.92</v>
      </c>
      <c r="DM7" s="24">
        <v>53.49</v>
      </c>
      <c r="DN7" s="24">
        <v>30.45</v>
      </c>
      <c r="DO7" s="24">
        <v>31.01</v>
      </c>
      <c r="DP7" s="24">
        <v>34.15</v>
      </c>
      <c r="DQ7" s="24">
        <v>35.53</v>
      </c>
      <c r="DR7" s="24">
        <v>37.51</v>
      </c>
      <c r="DS7" s="24">
        <v>39.74</v>
      </c>
      <c r="DT7" s="24">
        <v>0.35</v>
      </c>
      <c r="DU7" s="24">
        <v>0.74</v>
      </c>
      <c r="DV7" s="24">
        <v>1.32</v>
      </c>
      <c r="DW7" s="24">
        <v>2.34</v>
      </c>
      <c r="DX7" s="24">
        <v>3.54</v>
      </c>
      <c r="DY7" s="24">
        <v>4.8499999999999996</v>
      </c>
      <c r="DZ7" s="24">
        <v>4.95</v>
      </c>
      <c r="EA7" s="24">
        <v>5.18</v>
      </c>
      <c r="EB7" s="24">
        <v>6.01</v>
      </c>
      <c r="EC7" s="24">
        <v>6.84</v>
      </c>
      <c r="ED7" s="24">
        <v>7.62</v>
      </c>
      <c r="EE7" s="24">
        <v>0.03</v>
      </c>
      <c r="EF7" s="24">
        <v>0.18</v>
      </c>
      <c r="EG7" s="24">
        <v>0.06</v>
      </c>
      <c r="EH7" s="24">
        <v>0.15</v>
      </c>
      <c r="EI7" s="24">
        <v>0.15</v>
      </c>
      <c r="EJ7" s="24">
        <v>0.21</v>
      </c>
      <c r="EK7" s="24">
        <v>0.19</v>
      </c>
      <c r="EL7" s="24">
        <v>0.33</v>
      </c>
      <c r="EM7" s="24">
        <v>0.22</v>
      </c>
      <c r="EN7" s="24">
        <v>0.23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2023-12-12T00:46:11Z</dcterms:created>
  <dcterms:modified xsi:type="dcterms:W3CDTF">2024-03-07T05:53:07Z</dcterms:modified>
  <cp:category/>
</cp:coreProperties>
</file>