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352062CD-033E-47B1-B260-7598428834C9}" xr6:coauthVersionLast="47" xr6:coauthVersionMax="47" xr10:uidLastSave="{00000000-0000-0000-0000-000000000000}"/>
  <workbookProtection workbookAlgorithmName="SHA-512" workbookHashValue="CSmcVPvf2ZctMJJro3KhK+iTDTIZuQpMjFQH68R/zyULlhGXPeerWh66S9jDR4DpxonRc9OJN+YYoCLAUTohLw==" workbookSaltValue="iiZZy0w6YMvRjJtmpJULg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 l="1"/>
  <c r="AT78" i="4" s="1"/>
  <c r="C11" i="5"/>
  <c r="DV78" i="4" s="1"/>
  <c r="FI7" i="5"/>
  <c r="FH7" i="5"/>
  <c r="LZ80" i="4" s="1"/>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FO79" i="4" s="1"/>
  <c r="EG7" i="5"/>
  <c r="EZ79" i="4" s="1"/>
  <c r="EF7" i="5"/>
  <c r="EE7" i="5"/>
  <c r="DV79" i="4" s="1"/>
  <c r="ED7" i="5"/>
  <c r="DG79" i="4" s="1"/>
  <c r="EB7" i="5"/>
  <c r="BX80" i="4" s="1"/>
  <c r="EA7" i="5"/>
  <c r="DZ7" i="5"/>
  <c r="AT80" i="4" s="1"/>
  <c r="DY7" i="5"/>
  <c r="AE80" i="4" s="1"/>
  <c r="DX7" i="5"/>
  <c r="P80" i="4" s="1"/>
  <c r="DW7" i="5"/>
  <c r="DV7" i="5"/>
  <c r="DU7" i="5"/>
  <c r="AT79" i="4" s="1"/>
  <c r="DT7" i="5"/>
  <c r="AE79" i="4" s="1"/>
  <c r="DS7" i="5"/>
  <c r="DQ7" i="5"/>
  <c r="DP7" i="5"/>
  <c r="LY56" i="4" s="1"/>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FL55" i="4" s="1"/>
  <c r="CO7" i="5"/>
  <c r="EW55" i="4" s="1"/>
  <c r="CN7" i="5"/>
  <c r="CM7" i="5"/>
  <c r="DS55" i="4" s="1"/>
  <c r="CL7" i="5"/>
  <c r="DD55" i="4" s="1"/>
  <c r="CJ7" i="5"/>
  <c r="BX56" i="4" s="1"/>
  <c r="CI7" i="5"/>
  <c r="CH7" i="5"/>
  <c r="AT56" i="4" s="1"/>
  <c r="CG7" i="5"/>
  <c r="AE56" i="4" s="1"/>
  <c r="CF7" i="5"/>
  <c r="P56" i="4" s="1"/>
  <c r="CE7" i="5"/>
  <c r="CD7" i="5"/>
  <c r="CC7" i="5"/>
  <c r="AT55" i="4" s="1"/>
  <c r="CB7" i="5"/>
  <c r="AE55" i="4" s="1"/>
  <c r="CA7" i="5"/>
  <c r="BY7" i="5"/>
  <c r="BX7" i="5"/>
  <c r="LY34" i="4" s="1"/>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FL33" i="4" s="1"/>
  <c r="AW7" i="5"/>
  <c r="EW33" i="4" s="1"/>
  <c r="AV7" i="5"/>
  <c r="AU7" i="5"/>
  <c r="DS33" i="4" s="1"/>
  <c r="AT7" i="5"/>
  <c r="DD33" i="4" s="1"/>
  <c r="AR7" i="5"/>
  <c r="BX34" i="4" s="1"/>
  <c r="AQ7" i="5"/>
  <c r="AP7" i="5"/>
  <c r="AT34" i="4" s="1"/>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KV80" i="4"/>
  <c r="KG80" i="4"/>
  <c r="IM80" i="4"/>
  <c r="HX80" i="4"/>
  <c r="HI80" i="4"/>
  <c r="FO80" i="4"/>
  <c r="EZ80" i="4"/>
  <c r="EK80" i="4"/>
  <c r="DV80" i="4"/>
  <c r="DG80" i="4"/>
  <c r="BI80" i="4"/>
  <c r="MO79" i="4"/>
  <c r="LK79" i="4"/>
  <c r="KV79" i="4"/>
  <c r="KG79" i="4"/>
  <c r="JB79" i="4"/>
  <c r="IM79" i="4"/>
  <c r="HX79" i="4"/>
  <c r="HI79" i="4"/>
  <c r="GT79" i="4"/>
  <c r="EK79" i="4"/>
  <c r="BX79" i="4"/>
  <c r="BI79" i="4"/>
  <c r="P79" i="4"/>
  <c r="HX78" i="4"/>
  <c r="HI78" i="4"/>
  <c r="EK78" i="4"/>
  <c r="MN56" i="4"/>
  <c r="KU56" i="4"/>
  <c r="KF56" i="4"/>
  <c r="IK56" i="4"/>
  <c r="HV56" i="4"/>
  <c r="HG56" i="4"/>
  <c r="FL56" i="4"/>
  <c r="EW56" i="4"/>
  <c r="EH56" i="4"/>
  <c r="DS56" i="4"/>
  <c r="DD56" i="4"/>
  <c r="BI56" i="4"/>
  <c r="MN55" i="4"/>
  <c r="LJ55" i="4"/>
  <c r="KU55" i="4"/>
  <c r="KF55" i="4"/>
  <c r="IZ55" i="4"/>
  <c r="IK55" i="4"/>
  <c r="HV55" i="4"/>
  <c r="HG55" i="4"/>
  <c r="GR55" i="4"/>
  <c r="EH55" i="4"/>
  <c r="BX55" i="4"/>
  <c r="BI55" i="4"/>
  <c r="P55" i="4"/>
  <c r="HV54" i="4"/>
  <c r="HG54" i="4"/>
  <c r="EH54" i="4"/>
  <c r="MN34" i="4"/>
  <c r="KU34" i="4"/>
  <c r="KF34" i="4"/>
  <c r="IK34" i="4"/>
  <c r="HV34" i="4"/>
  <c r="HG34" i="4"/>
  <c r="FL34" i="4"/>
  <c r="EW34" i="4"/>
  <c r="EH34" i="4"/>
  <c r="DS34" i="4"/>
  <c r="DD34" i="4"/>
  <c r="BI34" i="4"/>
  <c r="MN33" i="4"/>
  <c r="LJ33" i="4"/>
  <c r="KU33" i="4"/>
  <c r="KF33" i="4"/>
  <c r="IZ33" i="4"/>
  <c r="IK33" i="4"/>
  <c r="HV33" i="4"/>
  <c r="HG33" i="4"/>
  <c r="GR33" i="4"/>
  <c r="EH33" i="4"/>
  <c r="BX33" i="4"/>
  <c r="BI33" i="4"/>
  <c r="P33" i="4"/>
  <c r="HV32" i="4"/>
  <c r="HG32" i="4"/>
  <c r="EH32" i="4"/>
  <c r="LP12" i="4"/>
  <c r="JW12" i="4"/>
  <c r="ID12" i="4"/>
  <c r="FZ12" i="4"/>
  <c r="EG12" i="4"/>
  <c r="B12" i="4"/>
  <c r="LP10" i="4"/>
  <c r="ID10" i="4"/>
  <c r="FZ10" i="4"/>
  <c r="EG10" i="4"/>
  <c r="AU10" i="4"/>
  <c r="B10" i="4"/>
  <c r="LP8" i="4"/>
  <c r="FZ8" i="4"/>
  <c r="EG8" i="4"/>
  <c r="CN8" i="4"/>
  <c r="AU8" i="4"/>
  <c r="B8" i="4"/>
  <c r="B6" i="4"/>
  <c r="JB78" i="4" l="1"/>
  <c r="IZ54" i="4"/>
  <c r="IZ32" i="4"/>
  <c r="FL54" i="4"/>
  <c r="FL32" i="4"/>
  <c r="BX78" i="4"/>
  <c r="BX54" i="4"/>
  <c r="BX32" i="4"/>
  <c r="MO78" i="4"/>
  <c r="MN54" i="4"/>
  <c r="FO78" i="4"/>
  <c r="MN32" i="4"/>
  <c r="KU54" i="4"/>
  <c r="LJ32" i="4"/>
  <c r="AE78" i="4"/>
  <c r="LK78" i="4"/>
  <c r="KU32" i="4"/>
  <c r="KV78" i="4"/>
  <c r="AE32" i="4"/>
  <c r="AE54" i="4"/>
  <c r="LJ54" i="4"/>
  <c r="E11" i="5"/>
  <c r="AT32" i="4"/>
  <c r="DS32" i="4"/>
  <c r="AT54" i="4"/>
  <c r="DS54" i="4"/>
  <c r="B11" i="5"/>
  <c r="LZ78" i="4" l="1"/>
  <c r="LY54" i="4"/>
  <c r="LY32" i="4"/>
  <c r="IM78" i="4"/>
  <c r="IK32" i="4"/>
  <c r="EZ78" i="4"/>
  <c r="EW54" i="4"/>
  <c r="EW32" i="4"/>
  <c r="BI32" i="4"/>
  <c r="IK54" i="4"/>
  <c r="BI78" i="4"/>
  <c r="BI54" i="4"/>
  <c r="GT78" i="4"/>
  <c r="GR54" i="4"/>
  <c r="GR32" i="4"/>
  <c r="DG78" i="4"/>
  <c r="P32" i="4"/>
  <c r="KG78" i="4"/>
  <c r="KF32" i="4"/>
  <c r="DD54" i="4"/>
  <c r="DD32" i="4"/>
  <c r="P78" i="4"/>
  <c r="P54" i="4"/>
  <c r="KF54"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<sst xmlns="http://schemas.openxmlformats.org/spreadsheetml/2006/main" count="341" uniqueCount="186">
  <si>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</si>
  <si>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</si>
  <si>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</si>
  <si>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</si>
  <si>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</si>
  <si>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</si>
  <si>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</si>
  <si>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</si>
  <si>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</si>
  <si>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</si>
  <si>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</si>
  <si>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</si>
  <si>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</si>
  <si>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</si>
  <si>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</si>
  <si>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</si>
  <si>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</si>
  <si>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</si>
  <si>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</si>
  <si>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</si>
  <si>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</si>
  <si>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</si>
  <si>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</si>
  <si>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</si>
  <si>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</si>
  <si>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</si>
  <si>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</si>
  <si>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</si>
  <si>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</si>
  <si>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</si>
  <si>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</si>
  <si>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</si>
  <si>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</si>
  <si>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</si>
  <si>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</si>
  <si>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</si>
  <si>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</si>
  <si>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</si>
  <si>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</si>
  <si>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</si>
  <si>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</si>
  <si>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</si>
  <si>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</si>
  <si>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</si>
  <si>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</si>
  <si>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</si>
  <si>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</si>
  <si>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</si>
  <si>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</si>
  <si>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</si>
  <si>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</si>
  <si>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</si>
  <si>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</si>
  <si>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</si>
  <si>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</si>
  <si>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</si>
  <si>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</si>
  <si>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</si>
  <si>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</si>
  <si>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</si>
  <si>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</si>
  <si>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</si>
  <si>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</si>
  <si>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</si>
  <si>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</si>
  <si>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</si>
  <si>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</si>
  <si>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</si>
  <si>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</si>
  <si>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</si>
  <si>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</si>
  <si>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</si>
  <si>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</si>
  <si>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</si>
  <si>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</si>
  <si>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</si>
  <si>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</si>
  <si>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</si>
  <si>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</si>
  <si>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</si>
  <si>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</si>
  <si>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</si>
  <si>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</si>
  <si>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</si>
  <si>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</si>
  <si>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</si>
  <si>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</si>
  <si>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</si>
  <si>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</si>
  <si>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</si>
  <si>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</si>
  <si>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</si>
  <si>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</si>
  <si>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</si>
  <si>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</si>
  <si>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</si>
  <si>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</si>
  <si>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</si>
  <si>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</si>
  <si>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</si>
  <si>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</si>
  <si>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</si>
  <si>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</si>
  <si>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</si>
  <si>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</si>
  <si>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</si>
  <si>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</si>
  <si>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</si>
  <si>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</si>
  <si>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</si>
  <si>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</si>
  <si>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</si>
  <si>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</si>
  <si>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</si>
  <si>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</si>
  <si>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</si>
  <si>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</si>
  <si>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</si>
  <si>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</si>
  <si>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</si>
  <si>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</si>
  <si>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</si>
  <si>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</si>
  <si>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</si>
  <si>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</si>
  <si>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</si>
  <si>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</si>
  <si>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</si>
  <si>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</si>
  <si>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</si>
  <si>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</si>
  <si>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</si>
  <si>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</si>
  <si>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</si>
  <si>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</si>
  <si>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</si>
  <si>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</si>
  <si>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</si>
  <si>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</si>
  <si>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</si>
  <si>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</si>
  <si>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</si>
  <si>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</si>
  <si>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</si>
  <si>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</si>
  <si>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</si>
  <si>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</si>
  <si>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</si>
  <si>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</si>
  <si>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</si>
  <si>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</si>
  <si>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</si>
  <si>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</si>
  <si>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</si>
  <si>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</si>
  <si>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</si>
  <si>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</si>
  <si>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</si>
  <si>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</si>
  <si>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</si>
  <si>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</si>
  <si>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</si>
  <si>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</si>
  <si>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</si>
  <si>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</si>
  <si>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</si>
  <si>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</si>
  <si>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</si>
  <si>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</si>
  <si>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</si>
  <si>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</si>
  <si>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</si>
  <si>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</si>
  <si>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</si>
  <si>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</si>
  <si>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</si>
  <si>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</si>
  <si>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</si>
  <si>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</si>
  <si>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</si>
  <si>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</si>
  <si>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</si>
  <si>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能登中部医療圏の自治体病院としての役割を果たすため下記の事項に取り組んでいる。
・高度専門医療や救急医療
・回復期医療
・政策医療(新興感染症含む)
・不採算医療
・能登北部医療圏の公立病院への診療支援
・地域医療連携
</t>
    <rPh sb="66" eb="68">
      <t>シンコウ</t>
    </rPh>
    <rPh sb="68" eb="71">
      <t>カンセンショウ</t>
    </rPh>
    <rPh sb="71" eb="72">
      <t>フク</t>
    </rPh>
    <phoneticPr fontId="5"/>
  </si>
  <si>
    <r>
      <t>現在の病院施設は平成11年度に完成したもので、施設の経年化が進んでいる状態である。
　今後、施設機能等を維持するため、建物設備等の更新及び修繕を計画的に行う必要がある。
　有形固定資産や器械備品減価償却率は類似団体の平均を上回っており、経年比較においても上昇傾向となって</t>
    </r>
    <r>
      <rPr>
        <sz val="11"/>
        <rFont val="ＭＳ ゴシック"/>
        <family val="3"/>
        <charset val="128"/>
      </rPr>
      <t>いるなど、</t>
    </r>
    <r>
      <rPr>
        <sz val="11"/>
        <color theme="1"/>
        <rFont val="ＭＳ ゴシック"/>
        <family val="3"/>
        <charset val="128"/>
      </rPr>
      <t>更新整備が遅れている状況にある。
　このことから、限られた財源を有効に活用するため、更新が必要な機器を精査しながら更新整備を進めていく。</t>
    </r>
    <rPh sb="86" eb="92">
      <t>ユウケイコテイシサン</t>
    </rPh>
    <phoneticPr fontId="5"/>
  </si>
  <si>
    <t>　令和４年度は、新型コロナウイルス感染症関係の補助金は減少するも、引き続き経常収支比率は100％を超える状況であり、②本業である医業収支比率においても、昨年を上回り100％を超えて黒字となっており健全な経営状況であると考える。
　一方、診療単価は増加するも、入院・外来患者が減少し、⑤⑥患者一人当たりの収益が類似病院と比較しても低くなっており、病床数に応じた職員配置による経費⑦職員給与費対医業収益比率も高くなっていることから、今後、さらに積極的な診療報酬の加算取得に向けた取り組みが必要と考える。</t>
    <rPh sb="1" eb="3">
      <t>レイワ</t>
    </rPh>
    <rPh sb="4" eb="6">
      <t>ネンド</t>
    </rPh>
    <rPh sb="8" eb="10">
      <t>シンガタ</t>
    </rPh>
    <rPh sb="17" eb="20">
      <t>カンセンショウ</t>
    </rPh>
    <rPh sb="20" eb="22">
      <t>カンケイ</t>
    </rPh>
    <rPh sb="23" eb="26">
      <t>ホジョキン</t>
    </rPh>
    <rPh sb="27" eb="29">
      <t>ゲンショウ</t>
    </rPh>
    <rPh sb="33" eb="34">
      <t>ヒ</t>
    </rPh>
    <rPh sb="35" eb="36">
      <t>ツヅ</t>
    </rPh>
    <rPh sb="37" eb="39">
      <t>ケイジョウ</t>
    </rPh>
    <rPh sb="39" eb="41">
      <t>シュウシ</t>
    </rPh>
    <rPh sb="41" eb="43">
      <t>ヒリツ</t>
    </rPh>
    <rPh sb="49" eb="50">
      <t>コ</t>
    </rPh>
    <rPh sb="52" eb="54">
      <t>ジョウキョウ</t>
    </rPh>
    <rPh sb="59" eb="61">
      <t>ホンギョウ</t>
    </rPh>
    <rPh sb="64" eb="66">
      <t>イギョウ</t>
    </rPh>
    <rPh sb="66" eb="68">
      <t>シュウシ</t>
    </rPh>
    <rPh sb="68" eb="70">
      <t>ヒリツ</t>
    </rPh>
    <rPh sb="76" eb="78">
      <t>サクネン</t>
    </rPh>
    <rPh sb="79" eb="81">
      <t>ウワマワ</t>
    </rPh>
    <rPh sb="87" eb="88">
      <t>コ</t>
    </rPh>
    <rPh sb="90" eb="92">
      <t>クロジ</t>
    </rPh>
    <rPh sb="115" eb="117">
      <t>イッポウ</t>
    </rPh>
    <rPh sb="118" eb="120">
      <t>シンリョウ</t>
    </rPh>
    <rPh sb="120" eb="122">
      <t>タンカ</t>
    </rPh>
    <rPh sb="123" eb="125">
      <t>ゾウカ</t>
    </rPh>
    <rPh sb="129" eb="131">
      <t>ニュウイン</t>
    </rPh>
    <rPh sb="132" eb="134">
      <t>ガイライ</t>
    </rPh>
    <rPh sb="134" eb="136">
      <t>カンジャ</t>
    </rPh>
    <rPh sb="137" eb="139">
      <t>ゲンショウ</t>
    </rPh>
    <rPh sb="143" eb="145">
      <t>カンジャ</t>
    </rPh>
    <rPh sb="145" eb="148">
      <t>ヒトリア</t>
    </rPh>
    <rPh sb="151" eb="153">
      <t>シュウエキ</t>
    </rPh>
    <rPh sb="154" eb="156">
      <t>ルイジ</t>
    </rPh>
    <rPh sb="156" eb="158">
      <t>ビョウイン</t>
    </rPh>
    <rPh sb="159" eb="161">
      <t>ヒカク</t>
    </rPh>
    <rPh sb="164" eb="165">
      <t>ヒク</t>
    </rPh>
    <rPh sb="172" eb="175">
      <t>ビョウショウスウ</t>
    </rPh>
    <rPh sb="176" eb="177">
      <t>オウ</t>
    </rPh>
    <rPh sb="179" eb="181">
      <t>ショクイン</t>
    </rPh>
    <rPh sb="181" eb="183">
      <t>ハイチ</t>
    </rPh>
    <rPh sb="186" eb="188">
      <t>ケイヒ</t>
    </rPh>
    <rPh sb="189" eb="191">
      <t>ショクイン</t>
    </rPh>
    <rPh sb="191" eb="194">
      <t>キュウヨヒ</t>
    </rPh>
    <rPh sb="194" eb="195">
      <t>タイ</t>
    </rPh>
    <rPh sb="195" eb="199">
      <t>イギョウシュウエキ</t>
    </rPh>
    <rPh sb="199" eb="201">
      <t>ヒリツ</t>
    </rPh>
    <rPh sb="202" eb="203">
      <t>タカ</t>
    </rPh>
    <rPh sb="214" eb="216">
      <t>コンゴ</t>
    </rPh>
    <rPh sb="220" eb="223">
      <t>セッキョクテキ</t>
    </rPh>
    <rPh sb="224" eb="228">
      <t>シンリョウホウシュウ</t>
    </rPh>
    <rPh sb="229" eb="231">
      <t>カサン</t>
    </rPh>
    <rPh sb="231" eb="233">
      <t>シュトク</t>
    </rPh>
    <rPh sb="234" eb="235">
      <t>ム</t>
    </rPh>
    <rPh sb="237" eb="238">
      <t>ト</t>
    </rPh>
    <rPh sb="239" eb="240">
      <t>ク</t>
    </rPh>
    <rPh sb="242" eb="244">
      <t>ヒツヨウ</t>
    </rPh>
    <rPh sb="245" eb="246">
      <t>カンガ</t>
    </rPh>
    <phoneticPr fontId="5"/>
  </si>
  <si>
    <r>
      <t>　経常収支比率および医業収支比率はともに100％を超え、経営状況は良好であると考える。しかし、病床利用率や患者数の減少等、今後についても引き続き収入向上に向けた取り組みは必要であり、今後、照明器具のＬＥＤ化への改修で経費削減を図っていく。</t>
    </r>
    <r>
      <rPr>
        <sz val="11"/>
        <color rgb="FFFF0000"/>
        <rFont val="ＭＳ ゴシック"/>
        <family val="3"/>
        <charset val="128"/>
      </rPr>
      <t xml:space="preserve">
　</t>
    </r>
    <r>
      <rPr>
        <sz val="11"/>
        <rFont val="ＭＳ ゴシック"/>
        <family val="3"/>
        <charset val="128"/>
      </rPr>
      <t>また、施設及び設備の老朽化に対しても、随時更新を進めていく中で、減価償却費等費用の増加が予想されるので、引き続き施設基準の加算取得や効率的な病院運営に取り組みながら</t>
    </r>
    <r>
      <rPr>
        <sz val="11"/>
        <color theme="1"/>
        <rFont val="ＭＳ ゴシック"/>
        <family val="3"/>
        <charset val="128"/>
      </rPr>
      <t>地域の医療機関との連携を一層強化し、高度急性期医療を提供する地域の中核病院としての役割を果たすため、より一層の健全経営に努めていく。</t>
    </r>
    <rPh sb="1" eb="7">
      <t>ケイジョウシュウシヒリツ</t>
    </rPh>
    <rPh sb="10" eb="12">
      <t>イギョウ</t>
    </rPh>
    <rPh sb="12" eb="16">
      <t>シュウシヒリツ</t>
    </rPh>
    <rPh sb="25" eb="26">
      <t>コ</t>
    </rPh>
    <rPh sb="28" eb="32">
      <t>ケイエイジョウキョウ</t>
    </rPh>
    <rPh sb="33" eb="35">
      <t>リョウコウ</t>
    </rPh>
    <rPh sb="39" eb="40">
      <t>カンガ</t>
    </rPh>
    <rPh sb="47" eb="49">
      <t>ビョウショウ</t>
    </rPh>
    <rPh sb="49" eb="52">
      <t>リヨウリツ</t>
    </rPh>
    <rPh sb="53" eb="55">
      <t>カンジャ</t>
    </rPh>
    <rPh sb="55" eb="56">
      <t>スウ</t>
    </rPh>
    <rPh sb="57" eb="59">
      <t>ゲンショウ</t>
    </rPh>
    <rPh sb="59" eb="60">
      <t>トウ</t>
    </rPh>
    <rPh sb="61" eb="63">
      <t>コンゴ</t>
    </rPh>
    <rPh sb="68" eb="69">
      <t>ヒ</t>
    </rPh>
    <rPh sb="70" eb="71">
      <t>ツヅ</t>
    </rPh>
    <rPh sb="72" eb="74">
      <t>シュウニュウ</t>
    </rPh>
    <rPh sb="74" eb="76">
      <t>コウジョウ</t>
    </rPh>
    <rPh sb="77" eb="78">
      <t>ム</t>
    </rPh>
    <rPh sb="80" eb="81">
      <t>ト</t>
    </rPh>
    <rPh sb="82" eb="83">
      <t>ク</t>
    </rPh>
    <rPh sb="85" eb="87">
      <t>ヒツヨウ</t>
    </rPh>
    <rPh sb="91" eb="93">
      <t>コンゴ</t>
    </rPh>
    <rPh sb="94" eb="98">
      <t>ショウメイキグ</t>
    </rPh>
    <rPh sb="102" eb="103">
      <t>カ</t>
    </rPh>
    <rPh sb="105" eb="107">
      <t>カイシュウ</t>
    </rPh>
    <rPh sb="108" eb="110">
      <t>ケイヒ</t>
    </rPh>
    <rPh sb="110" eb="112">
      <t>サクゲン</t>
    </rPh>
    <rPh sb="113" eb="114">
      <t>ハカ</t>
    </rPh>
    <rPh sb="124" eb="126">
      <t>シセツ</t>
    </rPh>
    <rPh sb="126" eb="127">
      <t>オヨ</t>
    </rPh>
    <rPh sb="128" eb="130">
      <t>セツビ</t>
    </rPh>
    <rPh sb="131" eb="134">
      <t>ロウキュウカ</t>
    </rPh>
    <rPh sb="135" eb="136">
      <t>タイ</t>
    </rPh>
    <rPh sb="140" eb="142">
      <t>ズイジ</t>
    </rPh>
    <rPh sb="142" eb="144">
      <t>コウシン</t>
    </rPh>
    <rPh sb="145" eb="146">
      <t>スス</t>
    </rPh>
    <rPh sb="150" eb="151">
      <t>ナカ</t>
    </rPh>
    <rPh sb="153" eb="157">
      <t>ゲンカショウキャク</t>
    </rPh>
    <rPh sb="157" eb="158">
      <t>ヒ</t>
    </rPh>
    <rPh sb="173" eb="174">
      <t>ヒ</t>
    </rPh>
    <rPh sb="175" eb="176">
      <t>ツヅ</t>
    </rPh>
    <rPh sb="177" eb="181">
      <t>シセツキジュン</t>
    </rPh>
    <rPh sb="182" eb="184">
      <t>カサン</t>
    </rPh>
    <rPh sb="184" eb="186">
      <t>シュトク</t>
    </rPh>
    <rPh sb="187" eb="190">
      <t>コウリツテキ</t>
    </rPh>
    <rPh sb="191" eb="193">
      <t>ビョウイン</t>
    </rPh>
    <rPh sb="193" eb="195">
      <t>ウンエイ</t>
    </rPh>
    <rPh sb="196" eb="197">
      <t>ト</t>
    </rPh>
    <rPh sb="198" eb="199">
      <t>ク</t>
    </rPh>
    <rPh sb="203" eb="205">
      <t>チイキ</t>
    </rPh>
    <rPh sb="206" eb="210">
      <t>イリョウキカン</t>
    </rPh>
    <rPh sb="212" eb="214">
      <t>レンケイ</t>
    </rPh>
    <rPh sb="215" eb="217">
      <t>イッソウ</t>
    </rPh>
    <rPh sb="217" eb="219">
      <t>キョウカ</t>
    </rPh>
    <rPh sb="221" eb="223">
      <t>コウド</t>
    </rPh>
    <rPh sb="223" eb="226">
      <t>キュウセイキ</t>
    </rPh>
    <rPh sb="226" eb="228">
      <t>イリョウ</t>
    </rPh>
    <rPh sb="229" eb="231">
      <t>テイキョウ</t>
    </rPh>
    <rPh sb="233" eb="235">
      <t>チイキ</t>
    </rPh>
    <rPh sb="236" eb="238">
      <t>チュウカク</t>
    </rPh>
    <rPh sb="238" eb="240">
      <t>ビョウイン</t>
    </rPh>
    <rPh sb="244" eb="246">
      <t>ヤクワリ</t>
    </rPh>
    <rPh sb="247" eb="248">
      <t>ハ</t>
    </rPh>
    <rPh sb="255" eb="257">
      <t>イッソウ</t>
    </rPh>
    <rPh sb="258" eb="260">
      <t>ケンゼン</t>
    </rPh>
    <rPh sb="260" eb="262">
      <t>ケイエイ</t>
    </rPh>
    <rPh sb="263" eb="26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</si>
</sst>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76.8</c:v>
                </c:pt>
                <c:pt idx="1">
                  <c:v>72.8</c:v>
                </c:pt>
                <c:pt idx="2">
                  <c:v>63.5</c:v>
                </c:pt>
                <c:pt idx="3">
                  <c:v>65.8</c:v>
                </c:pt>
                <c:pt idx="4">
                  <c:v>64.5</c:v>
                </c:pt>
              </c:numCache>
            </c:numRef>
          </c:val>
          <c:extLst>
            <c:ext xmlns:c16="http://schemas.microsoft.com/office/drawing/2014/chart" uri="{C3380CC4-5D6E-409C-BE32-E72D297353CC}">
              <c16:uniqueId val="{00000000-15B6-4CF6-8CE4-4BF426E4A6E1}"/>
            </c:ext>
          </c:extLst>
        </c:ser>
        <c:dLbls>
          <c:showLegendKey val="0"/>
          <c:showVal val="0"/>
          <c:showCatName val="0"/>
          <c:showSerName val="0"/>
          <c:showPercent val="0"/>
          <c:showBubbleSize val="0"/>
        </c:dLbls>
        <c:gapWidth val="150"/>
        <c:axId val="367950984"/>
        <c:axId val="3671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15B6-4CF6-8CE4-4BF426E4A6E1}"/>
            </c:ext>
          </c:extLst>
        </c:ser>
        <c:dLbls>
          <c:showLegendKey val="0"/>
          <c:showVal val="0"/>
          <c:showCatName val="0"/>
          <c:showSerName val="0"/>
          <c:showPercent val="0"/>
          <c:showBubbleSize val="0"/>
        </c:dLbls>
        <c:marker val="1"/>
        <c:smooth val="0"/>
        <c:axId val="367950984"/>
        <c:axId val="367143488"/>
      </c:lineChart>
      <c:catAx>
        <c:axId val="367950984"/>
        <c:scaling>
          <c:orientation val="minMax"/>
        </c:scaling>
        <c:delete val="1"/>
        <c:axPos val="b"/>
        <c:numFmt formatCode="General" sourceLinked="1"/>
        <c:majorTickMark val="none"/>
        <c:minorTickMark val="none"/>
        <c:tickLblPos val="none"/>
        <c:crossAx val="367143488"/>
        <c:crosses val="autoZero"/>
        <c:auto val="1"/>
        <c:lblAlgn val="ctr"/>
        <c:lblOffset val="100"/>
        <c:noMultiLvlLbl val="1"/>
      </c:catAx>
      <c:valAx>
        <c:axId val="3671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95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11142</c:v>
                </c:pt>
                <c:pt idx="1">
                  <c:v>11416</c:v>
                </c:pt>
                <c:pt idx="2">
                  <c:v>11838</c:v>
                </c:pt>
                <c:pt idx="3">
                  <c:v>11946</c:v>
                </c:pt>
                <c:pt idx="4">
                  <c:v>12657</c:v>
                </c:pt>
              </c:numCache>
            </c:numRef>
          </c:val>
          <c:extLst>
            <c:ext xmlns:c16="http://schemas.microsoft.com/office/drawing/2014/chart" uri="{C3380CC4-5D6E-409C-BE32-E72D297353CC}">
              <c16:uniqueId val="{00000000-3618-4971-980F-5525AB74DE41}"/>
            </c:ext>
          </c:extLst>
        </c:ser>
        <c:dLbls>
          <c:showLegendKey val="0"/>
          <c:showVal val="0"/>
          <c:showCatName val="0"/>
          <c:showSerName val="0"/>
          <c:showPercent val="0"/>
          <c:showBubbleSize val="0"/>
        </c:dLbls>
        <c:gapWidth val="150"/>
        <c:axId val="412513888"/>
        <c:axId val="41250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3618-4971-980F-5525AB74DE41}"/>
            </c:ext>
          </c:extLst>
        </c:ser>
        <c:dLbls>
          <c:showLegendKey val="0"/>
          <c:showVal val="0"/>
          <c:showCatName val="0"/>
          <c:showSerName val="0"/>
          <c:showPercent val="0"/>
          <c:showBubbleSize val="0"/>
        </c:dLbls>
        <c:marker val="1"/>
        <c:smooth val="0"/>
        <c:axId val="412513888"/>
        <c:axId val="412508792"/>
      </c:lineChart>
      <c:catAx>
        <c:axId val="412513888"/>
        <c:scaling>
          <c:orientation val="minMax"/>
        </c:scaling>
        <c:delete val="1"/>
        <c:axPos val="b"/>
        <c:numFmt formatCode="General" sourceLinked="1"/>
        <c:majorTickMark val="none"/>
        <c:minorTickMark val="none"/>
        <c:tickLblPos val="none"/>
        <c:crossAx val="412508792"/>
        <c:crosses val="autoZero"/>
        <c:auto val="1"/>
        <c:lblAlgn val="ctr"/>
        <c:lblOffset val="100"/>
        <c:noMultiLvlLbl val="1"/>
      </c:catAx>
      <c:valAx>
        <c:axId val="412508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51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42014</c:v>
                </c:pt>
                <c:pt idx="1">
                  <c:v>43637</c:v>
                </c:pt>
                <c:pt idx="2">
                  <c:v>48155</c:v>
                </c:pt>
                <c:pt idx="3">
                  <c:v>47508</c:v>
                </c:pt>
                <c:pt idx="4">
                  <c:v>50558</c:v>
                </c:pt>
              </c:numCache>
            </c:numRef>
          </c:val>
          <c:extLst>
            <c:ext xmlns:c16="http://schemas.microsoft.com/office/drawing/2014/chart" uri="{C3380CC4-5D6E-409C-BE32-E72D297353CC}">
              <c16:uniqueId val="{00000000-4B6A-4748-BF3D-861B60398B22}"/>
            </c:ext>
          </c:extLst>
        </c:ser>
        <c:dLbls>
          <c:showLegendKey val="0"/>
          <c:showVal val="0"/>
          <c:showCatName val="0"/>
          <c:showSerName val="0"/>
          <c:showPercent val="0"/>
          <c:showBubbleSize val="0"/>
        </c:dLbls>
        <c:gapWidth val="150"/>
        <c:axId val="412511536"/>
        <c:axId val="4125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4B6A-4748-BF3D-861B60398B22}"/>
            </c:ext>
          </c:extLst>
        </c:ser>
        <c:dLbls>
          <c:showLegendKey val="0"/>
          <c:showVal val="0"/>
          <c:showCatName val="0"/>
          <c:showSerName val="0"/>
          <c:showPercent val="0"/>
          <c:showBubbleSize val="0"/>
        </c:dLbls>
        <c:marker val="1"/>
        <c:smooth val="0"/>
        <c:axId val="412511536"/>
        <c:axId val="412508008"/>
      </c:lineChart>
      <c:catAx>
        <c:axId val="412511536"/>
        <c:scaling>
          <c:orientation val="minMax"/>
        </c:scaling>
        <c:delete val="1"/>
        <c:axPos val="b"/>
        <c:numFmt formatCode="General" sourceLinked="1"/>
        <c:majorTickMark val="none"/>
        <c:minorTickMark val="none"/>
        <c:tickLblPos val="none"/>
        <c:crossAx val="412508008"/>
        <c:crosses val="autoZero"/>
        <c:auto val="1"/>
        <c:lblAlgn val="ctr"/>
        <c:lblOffset val="100"/>
        <c:noMultiLvlLbl val="1"/>
      </c:catAx>
      <c:valAx>
        <c:axId val="41250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51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7B-460F-821B-1BA49D9765B5}"/>
            </c:ext>
          </c:extLst>
        </c:ser>
        <c:dLbls>
          <c:showLegendKey val="0"/>
          <c:showVal val="0"/>
          <c:showCatName val="0"/>
          <c:showSerName val="0"/>
          <c:showPercent val="0"/>
          <c:showBubbleSize val="0"/>
        </c:dLbls>
        <c:gapWidth val="150"/>
        <c:axId val="412509576"/>
        <c:axId val="41251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B97B-460F-821B-1BA49D9765B5}"/>
            </c:ext>
          </c:extLst>
        </c:ser>
        <c:dLbls>
          <c:showLegendKey val="0"/>
          <c:showVal val="0"/>
          <c:showCatName val="0"/>
          <c:showSerName val="0"/>
          <c:showPercent val="0"/>
          <c:showBubbleSize val="0"/>
        </c:dLbls>
        <c:marker val="1"/>
        <c:smooth val="0"/>
        <c:axId val="412509576"/>
        <c:axId val="412511928"/>
      </c:lineChart>
      <c:catAx>
        <c:axId val="412509576"/>
        <c:scaling>
          <c:orientation val="minMax"/>
        </c:scaling>
        <c:delete val="1"/>
        <c:axPos val="b"/>
        <c:numFmt formatCode="General" sourceLinked="1"/>
        <c:majorTickMark val="none"/>
        <c:minorTickMark val="none"/>
        <c:tickLblPos val="none"/>
        <c:crossAx val="412511928"/>
        <c:crosses val="autoZero"/>
        <c:auto val="1"/>
        <c:lblAlgn val="ctr"/>
        <c:lblOffset val="100"/>
        <c:noMultiLvlLbl val="1"/>
      </c:catAx>
      <c:valAx>
        <c:axId val="41251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0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93.2</c:v>
                </c:pt>
                <c:pt idx="1">
                  <c:v>93</c:v>
                </c:pt>
                <c:pt idx="2">
                  <c:v>91.6</c:v>
                </c:pt>
                <c:pt idx="3">
                  <c:v>96.1</c:v>
                </c:pt>
                <c:pt idx="4">
                  <c:v>98.4</c:v>
                </c:pt>
              </c:numCache>
            </c:numRef>
          </c:val>
          <c:extLst>
            <c:ext xmlns:c16="http://schemas.microsoft.com/office/drawing/2014/chart" uri="{C3380CC4-5D6E-409C-BE32-E72D297353CC}">
              <c16:uniqueId val="{00000000-6773-4E15-A2A3-5138C8B17B74}"/>
            </c:ext>
          </c:extLst>
        </c:ser>
        <c:dLbls>
          <c:showLegendKey val="0"/>
          <c:showVal val="0"/>
          <c:showCatName val="0"/>
          <c:showSerName val="0"/>
          <c:showPercent val="0"/>
          <c:showBubbleSize val="0"/>
        </c:dLbls>
        <c:gapWidth val="150"/>
        <c:axId val="368647944"/>
        <c:axId val="3686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6773-4E15-A2A3-5138C8B17B74}"/>
            </c:ext>
          </c:extLst>
        </c:ser>
        <c:dLbls>
          <c:showLegendKey val="0"/>
          <c:showVal val="0"/>
          <c:showCatName val="0"/>
          <c:showSerName val="0"/>
          <c:showPercent val="0"/>
          <c:showBubbleSize val="0"/>
        </c:dLbls>
        <c:marker val="1"/>
        <c:smooth val="0"/>
        <c:axId val="368647944"/>
        <c:axId val="368648328"/>
      </c:lineChart>
      <c:catAx>
        <c:axId val="368647944"/>
        <c:scaling>
          <c:orientation val="minMax"/>
        </c:scaling>
        <c:delete val="1"/>
        <c:axPos val="b"/>
        <c:numFmt formatCode="General" sourceLinked="1"/>
        <c:majorTickMark val="none"/>
        <c:minorTickMark val="none"/>
        <c:tickLblPos val="none"/>
        <c:crossAx val="368648328"/>
        <c:crosses val="autoZero"/>
        <c:auto val="1"/>
        <c:lblAlgn val="ctr"/>
        <c:lblOffset val="100"/>
        <c:noMultiLvlLbl val="1"/>
      </c:catAx>
      <c:valAx>
        <c:axId val="36864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4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94.2</c:v>
                </c:pt>
                <c:pt idx="2">
                  <c:v>93</c:v>
                </c:pt>
                <c:pt idx="3">
                  <c:v>98.9</c:v>
                </c:pt>
                <c:pt idx="4">
                  <c:v>100.9</c:v>
                </c:pt>
              </c:numCache>
            </c:numRef>
          </c:val>
          <c:extLst>
            <c:ext xmlns:c16="http://schemas.microsoft.com/office/drawing/2014/chart" uri="{C3380CC4-5D6E-409C-BE32-E72D297353CC}">
              <c16:uniqueId val="{00000000-720D-49B2-9C01-796947EE35F6}"/>
            </c:ext>
          </c:extLst>
        </c:ser>
        <c:dLbls>
          <c:showLegendKey val="0"/>
          <c:showVal val="0"/>
          <c:showCatName val="0"/>
          <c:showSerName val="0"/>
          <c:showPercent val="0"/>
          <c:showBubbleSize val="0"/>
        </c:dLbls>
        <c:gapWidth val="150"/>
        <c:axId val="368450680"/>
        <c:axId val="36869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720D-49B2-9C01-796947EE35F6}"/>
            </c:ext>
          </c:extLst>
        </c:ser>
        <c:dLbls>
          <c:showLegendKey val="0"/>
          <c:showVal val="0"/>
          <c:showCatName val="0"/>
          <c:showSerName val="0"/>
          <c:showPercent val="0"/>
          <c:showBubbleSize val="0"/>
        </c:dLbls>
        <c:marker val="1"/>
        <c:smooth val="0"/>
        <c:axId val="368450680"/>
        <c:axId val="368692808"/>
      </c:lineChart>
      <c:catAx>
        <c:axId val="368450680"/>
        <c:scaling>
          <c:orientation val="minMax"/>
        </c:scaling>
        <c:delete val="1"/>
        <c:axPos val="b"/>
        <c:numFmt formatCode="General" sourceLinked="1"/>
        <c:majorTickMark val="none"/>
        <c:minorTickMark val="none"/>
        <c:tickLblPos val="none"/>
        <c:crossAx val="368692808"/>
        <c:crosses val="autoZero"/>
        <c:auto val="1"/>
        <c:lblAlgn val="ctr"/>
        <c:lblOffset val="100"/>
        <c:noMultiLvlLbl val="1"/>
      </c:catAx>
      <c:valAx>
        <c:axId val="36869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45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101.6</c:v>
                </c:pt>
                <c:pt idx="2">
                  <c:v>124.7</c:v>
                </c:pt>
                <c:pt idx="3">
                  <c:v>122.2</c:v>
                </c:pt>
                <c:pt idx="4">
                  <c:v>119.1</c:v>
                </c:pt>
              </c:numCache>
            </c:numRef>
          </c:val>
          <c:extLst>
            <c:ext xmlns:c16="http://schemas.microsoft.com/office/drawing/2014/chart" uri="{C3380CC4-5D6E-409C-BE32-E72D297353CC}">
              <c16:uniqueId val="{00000000-E371-491D-A6F5-46ABDCA2AA16}"/>
            </c:ext>
          </c:extLst>
        </c:ser>
        <c:dLbls>
          <c:showLegendKey val="0"/>
          <c:showVal val="0"/>
          <c:showCatName val="0"/>
          <c:showSerName val="0"/>
          <c:showPercent val="0"/>
          <c:showBubbleSize val="0"/>
        </c:dLbls>
        <c:gapWidth val="150"/>
        <c:axId val="368711248"/>
        <c:axId val="3688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E371-491D-A6F5-46ABDCA2AA16}"/>
            </c:ext>
          </c:extLst>
        </c:ser>
        <c:dLbls>
          <c:showLegendKey val="0"/>
          <c:showVal val="0"/>
          <c:showCatName val="0"/>
          <c:showSerName val="0"/>
          <c:showPercent val="0"/>
          <c:showBubbleSize val="0"/>
        </c:dLbls>
        <c:marker val="1"/>
        <c:smooth val="0"/>
        <c:axId val="368711248"/>
        <c:axId val="368805536"/>
      </c:lineChart>
      <c:catAx>
        <c:axId val="368711248"/>
        <c:scaling>
          <c:orientation val="minMax"/>
        </c:scaling>
        <c:delete val="1"/>
        <c:axPos val="b"/>
        <c:numFmt formatCode="General" sourceLinked="1"/>
        <c:majorTickMark val="none"/>
        <c:minorTickMark val="none"/>
        <c:tickLblPos val="none"/>
        <c:crossAx val="368805536"/>
        <c:crosses val="autoZero"/>
        <c:auto val="1"/>
        <c:lblAlgn val="ctr"/>
        <c:lblOffset val="100"/>
        <c:noMultiLvlLbl val="1"/>
      </c:catAx>
      <c:valAx>
        <c:axId val="3688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871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63.3</c:v>
                </c:pt>
                <c:pt idx="1">
                  <c:v>65.5</c:v>
                </c:pt>
                <c:pt idx="2">
                  <c:v>66.599999999999994</c:v>
                </c:pt>
                <c:pt idx="3">
                  <c:v>67.2</c:v>
                </c:pt>
                <c:pt idx="4">
                  <c:v>68.099999999999994</c:v>
                </c:pt>
              </c:numCache>
            </c:numRef>
          </c:val>
          <c:extLst>
            <c:ext xmlns:c16="http://schemas.microsoft.com/office/drawing/2014/chart" uri="{C3380CC4-5D6E-409C-BE32-E72D297353CC}">
              <c16:uniqueId val="{00000000-CBBC-4E64-B771-7121E7641365}"/>
            </c:ext>
          </c:extLst>
        </c:ser>
        <c:dLbls>
          <c:showLegendKey val="0"/>
          <c:showVal val="0"/>
          <c:showCatName val="0"/>
          <c:showSerName val="0"/>
          <c:showPercent val="0"/>
          <c:showBubbleSize val="0"/>
        </c:dLbls>
        <c:gapWidth val="150"/>
        <c:axId val="368847872"/>
        <c:axId val="36884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CBBC-4E64-B771-7121E7641365}"/>
            </c:ext>
          </c:extLst>
        </c:ser>
        <c:dLbls>
          <c:showLegendKey val="0"/>
          <c:showVal val="0"/>
          <c:showCatName val="0"/>
          <c:showSerName val="0"/>
          <c:showPercent val="0"/>
          <c:showBubbleSize val="0"/>
        </c:dLbls>
        <c:marker val="1"/>
        <c:smooth val="0"/>
        <c:axId val="368847872"/>
        <c:axId val="368848656"/>
      </c:lineChart>
      <c:catAx>
        <c:axId val="368847872"/>
        <c:scaling>
          <c:orientation val="minMax"/>
        </c:scaling>
        <c:delete val="1"/>
        <c:axPos val="b"/>
        <c:numFmt formatCode="General" sourceLinked="1"/>
        <c:majorTickMark val="none"/>
        <c:minorTickMark val="none"/>
        <c:tickLblPos val="none"/>
        <c:crossAx val="368848656"/>
        <c:crosses val="autoZero"/>
        <c:auto val="1"/>
        <c:lblAlgn val="ctr"/>
        <c:lblOffset val="100"/>
        <c:noMultiLvlLbl val="1"/>
      </c:catAx>
      <c:valAx>
        <c:axId val="36884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8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82.8</c:v>
                </c:pt>
                <c:pt idx="2">
                  <c:v>83.5</c:v>
                </c:pt>
                <c:pt idx="3">
                  <c:v>82.1</c:v>
                </c:pt>
                <c:pt idx="4">
                  <c:v>82</c:v>
                </c:pt>
              </c:numCache>
            </c:numRef>
          </c:val>
          <c:extLst>
            <c:ext xmlns:c16="http://schemas.microsoft.com/office/drawing/2014/chart" uri="{C3380CC4-5D6E-409C-BE32-E72D297353CC}">
              <c16:uniqueId val="{00000000-2A25-4AEA-B81E-CA64D1C04E13}"/>
            </c:ext>
          </c:extLst>
        </c:ser>
        <c:dLbls>
          <c:showLegendKey val="0"/>
          <c:showVal val="0"/>
          <c:showCatName val="0"/>
          <c:showSerName val="0"/>
          <c:showPercent val="0"/>
          <c:showBubbleSize val="0"/>
        </c:dLbls>
        <c:gapWidth val="150"/>
        <c:axId val="368847088"/>
        <c:axId val="3688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2A25-4AEA-B81E-CA64D1C04E13}"/>
            </c:ext>
          </c:extLst>
        </c:ser>
        <c:dLbls>
          <c:showLegendKey val="0"/>
          <c:showVal val="0"/>
          <c:showCatName val="0"/>
          <c:showSerName val="0"/>
          <c:showPercent val="0"/>
          <c:showBubbleSize val="0"/>
        </c:dLbls>
        <c:marker val="1"/>
        <c:smooth val="0"/>
        <c:axId val="368847088"/>
        <c:axId val="368849440"/>
      </c:lineChart>
      <c:catAx>
        <c:axId val="368847088"/>
        <c:scaling>
          <c:orientation val="minMax"/>
        </c:scaling>
        <c:delete val="1"/>
        <c:axPos val="b"/>
        <c:numFmt formatCode="General" sourceLinked="1"/>
        <c:majorTickMark val="none"/>
        <c:minorTickMark val="none"/>
        <c:tickLblPos val="none"/>
        <c:crossAx val="368849440"/>
        <c:crosses val="autoZero"/>
        <c:auto val="1"/>
        <c:lblAlgn val="ctr"/>
        <c:lblOffset val="100"/>
        <c:noMultiLvlLbl val="1"/>
      </c:catAx>
      <c:valAx>
        <c:axId val="36884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84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49470429</c:v>
                </c:pt>
                <c:pt idx="1">
                  <c:v>49569025</c:v>
                </c:pt>
                <c:pt idx="2">
                  <c:v>49455671</c:v>
                </c:pt>
                <c:pt idx="3">
                  <c:v>49717088</c:v>
                </c:pt>
                <c:pt idx="4">
                  <c:v>49713219</c:v>
                </c:pt>
              </c:numCache>
            </c:numRef>
          </c:val>
          <c:extLst>
            <c:ext xmlns:c16="http://schemas.microsoft.com/office/drawing/2014/chart" uri="{C3380CC4-5D6E-409C-BE32-E72D297353CC}">
              <c16:uniqueId val="{00000000-5DCD-4B9F-8421-3B3AF4A37CA8}"/>
            </c:ext>
          </c:extLst>
        </c:ser>
        <c:dLbls>
          <c:showLegendKey val="0"/>
          <c:showVal val="0"/>
          <c:showCatName val="0"/>
          <c:showSerName val="0"/>
          <c:showPercent val="0"/>
          <c:showBubbleSize val="0"/>
        </c:dLbls>
        <c:gapWidth val="150"/>
        <c:axId val="368847480"/>
        <c:axId val="3688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5DCD-4B9F-8421-3B3AF4A37CA8}"/>
            </c:ext>
          </c:extLst>
        </c:ser>
        <c:dLbls>
          <c:showLegendKey val="0"/>
          <c:showVal val="0"/>
          <c:showCatName val="0"/>
          <c:showSerName val="0"/>
          <c:showPercent val="0"/>
          <c:showBubbleSize val="0"/>
        </c:dLbls>
        <c:marker val="1"/>
        <c:smooth val="0"/>
        <c:axId val="368847480"/>
        <c:axId val="368848264"/>
      </c:lineChart>
      <c:catAx>
        <c:axId val="368847480"/>
        <c:scaling>
          <c:orientation val="minMax"/>
        </c:scaling>
        <c:delete val="1"/>
        <c:axPos val="b"/>
        <c:numFmt formatCode="General" sourceLinked="1"/>
        <c:majorTickMark val="none"/>
        <c:minorTickMark val="none"/>
        <c:tickLblPos val="none"/>
        <c:crossAx val="368848264"/>
        <c:crosses val="autoZero"/>
        <c:auto val="1"/>
        <c:lblAlgn val="ctr"/>
        <c:lblOffset val="100"/>
        <c:noMultiLvlLbl val="1"/>
      </c:catAx>
      <c:valAx>
        <c:axId val="36884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8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18.3</c:v>
                </c:pt>
                <c:pt idx="1">
                  <c:v>17.7</c:v>
                </c:pt>
                <c:pt idx="2">
                  <c:v>17.8</c:v>
                </c:pt>
                <c:pt idx="3">
                  <c:v>18.2</c:v>
                </c:pt>
                <c:pt idx="4">
                  <c:v>17.5</c:v>
                </c:pt>
              </c:numCache>
            </c:numRef>
          </c:val>
          <c:extLst>
            <c:ext xmlns:c16="http://schemas.microsoft.com/office/drawing/2014/chart" uri="{C3380CC4-5D6E-409C-BE32-E72D297353CC}">
              <c16:uniqueId val="{00000000-8B7A-4A77-BB76-E1ABD1EFACC5}"/>
            </c:ext>
          </c:extLst>
        </c:ser>
        <c:dLbls>
          <c:showLegendKey val="0"/>
          <c:showVal val="0"/>
          <c:showCatName val="0"/>
          <c:showSerName val="0"/>
          <c:showPercent val="0"/>
          <c:showBubbleSize val="0"/>
        </c:dLbls>
        <c:gapWidth val="150"/>
        <c:axId val="412509968"/>
        <c:axId val="4125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8B7A-4A77-BB76-E1ABD1EFACC5}"/>
            </c:ext>
          </c:extLst>
        </c:ser>
        <c:dLbls>
          <c:showLegendKey val="0"/>
          <c:showVal val="0"/>
          <c:showCatName val="0"/>
          <c:showSerName val="0"/>
          <c:showPercent val="0"/>
          <c:showBubbleSize val="0"/>
        </c:dLbls>
        <c:marker val="1"/>
        <c:smooth val="0"/>
        <c:axId val="412509968"/>
        <c:axId val="412511144"/>
      </c:lineChart>
      <c:catAx>
        <c:axId val="412509968"/>
        <c:scaling>
          <c:orientation val="minMax"/>
        </c:scaling>
        <c:delete val="1"/>
        <c:axPos val="b"/>
        <c:numFmt formatCode="General" sourceLinked="1"/>
        <c:majorTickMark val="none"/>
        <c:minorTickMark val="none"/>
        <c:tickLblPos val="none"/>
        <c:crossAx val="412511144"/>
        <c:crosses val="autoZero"/>
        <c:auto val="1"/>
        <c:lblAlgn val="ctr"/>
        <c:lblOffset val="100"/>
        <c:noMultiLvlLbl val="1"/>
      </c:catAx>
      <c:valAx>
        <c:axId val="41251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0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63.9</c:v>
                </c:pt>
                <c:pt idx="1">
                  <c:v>64.7</c:v>
                </c:pt>
                <c:pt idx="2">
                  <c:v>66.5</c:v>
                </c:pt>
                <c:pt idx="3">
                  <c:v>59</c:v>
                </c:pt>
                <c:pt idx="4">
                  <c:v>57.9</c:v>
                </c:pt>
              </c:numCache>
            </c:numRef>
          </c:val>
          <c:extLst>
            <c:ext xmlns:c16="http://schemas.microsoft.com/office/drawing/2014/chart" uri="{C3380CC4-5D6E-409C-BE32-E72D297353CC}">
              <c16:uniqueId val="{00000000-3BE3-4A98-AB19-7D6A05306572}"/>
            </c:ext>
          </c:extLst>
        </c:ser>
        <c:dLbls>
          <c:showLegendKey val="0"/>
          <c:showVal val="0"/>
          <c:showCatName val="0"/>
          <c:showSerName val="0"/>
          <c:showPercent val="0"/>
          <c:showBubbleSize val="0"/>
        </c:dLbls>
        <c:gapWidth val="150"/>
        <c:axId val="412513104"/>
        <c:axId val="4125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3BE3-4A98-AB19-7D6A05306572}"/>
            </c:ext>
          </c:extLst>
        </c:ser>
        <c:dLbls>
          <c:showLegendKey val="0"/>
          <c:showVal val="0"/>
          <c:showCatName val="0"/>
          <c:showSerName val="0"/>
          <c:showPercent val="0"/>
          <c:showBubbleSize val="0"/>
        </c:dLbls>
        <c:marker val="1"/>
        <c:smooth val="0"/>
        <c:axId val="412513104"/>
        <c:axId val="412508400"/>
      </c:lineChart>
      <c:catAx>
        <c:axId val="412513104"/>
        <c:scaling>
          <c:orientation val="minMax"/>
        </c:scaling>
        <c:delete val="1"/>
        <c:axPos val="b"/>
        <c:numFmt formatCode="General" sourceLinked="1"/>
        <c:majorTickMark val="none"/>
        <c:minorTickMark val="none"/>
        <c:tickLblPos val="none"/>
        <c:crossAx val="412508400"/>
        <c:crosses val="autoZero"/>
        <c:auto val="1"/>
        <c:lblAlgn val="ctr"/>
        <c:lblOffset val="100"/>
        <c:noMultiLvlLbl val="1"/>
      </c:catAx>
      <c:valAx>
        <c:axId val="41250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1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石川県七尾市　公立能登総合病院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100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49259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38640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280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101.6</v>
      </c>
      <c r="AF33" s="129"/>
      <c r="AG33" s="129"/>
      <c r="AH33" s="129"/>
      <c r="AI33" s="129"/>
      <c r="AJ33" s="129"/>
      <c r="AK33" s="129"/>
      <c r="AL33" s="129"/>
      <c r="AM33" s="129"/>
      <c r="AN33" s="129"/>
      <c r="AO33" s="129"/>
      <c r="AP33" s="129"/>
      <c r="AQ33" s="129"/>
      <c r="AR33" s="129"/>
      <c r="AS33" s="130"/>
      <c r="AT33" s="128">
        <f>データ!AK7</f>
        <v>124.7</v>
      </c>
      <c r="AU33" s="129"/>
      <c r="AV33" s="129"/>
      <c r="AW33" s="129"/>
      <c r="AX33" s="129"/>
      <c r="AY33" s="129"/>
      <c r="AZ33" s="129"/>
      <c r="BA33" s="129"/>
      <c r="BB33" s="129"/>
      <c r="BC33" s="129"/>
      <c r="BD33" s="129"/>
      <c r="BE33" s="129"/>
      <c r="BF33" s="129"/>
      <c r="BG33" s="129"/>
      <c r="BH33" s="130"/>
      <c r="BI33" s="128">
        <f>データ!AL7</f>
        <v>122.2</v>
      </c>
      <c r="BJ33" s="129"/>
      <c r="BK33" s="129"/>
      <c r="BL33" s="129"/>
      <c r="BM33" s="129"/>
      <c r="BN33" s="129"/>
      <c r="BO33" s="129"/>
      <c r="BP33" s="129"/>
      <c r="BQ33" s="129"/>
      <c r="BR33" s="129"/>
      <c r="BS33" s="129"/>
      <c r="BT33" s="129"/>
      <c r="BU33" s="129"/>
      <c r="BV33" s="129"/>
      <c r="BW33" s="130"/>
      <c r="BX33" s="128">
        <f>データ!AM7</f>
        <v>119.1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94.3</v>
      </c>
      <c r="DE33" s="129"/>
      <c r="DF33" s="129"/>
      <c r="DG33" s="129"/>
      <c r="DH33" s="129"/>
      <c r="DI33" s="129"/>
      <c r="DJ33" s="129"/>
      <c r="DK33" s="129"/>
      <c r="DL33" s="129"/>
      <c r="DM33" s="129"/>
      <c r="DN33" s="129"/>
      <c r="DO33" s="129"/>
      <c r="DP33" s="129"/>
      <c r="DQ33" s="129"/>
      <c r="DR33" s="130"/>
      <c r="DS33" s="128">
        <f>データ!AU7</f>
        <v>94.2</v>
      </c>
      <c r="DT33" s="129"/>
      <c r="DU33" s="129"/>
      <c r="DV33" s="129"/>
      <c r="DW33" s="129"/>
      <c r="DX33" s="129"/>
      <c r="DY33" s="129"/>
      <c r="DZ33" s="129"/>
      <c r="EA33" s="129"/>
      <c r="EB33" s="129"/>
      <c r="EC33" s="129"/>
      <c r="ED33" s="129"/>
      <c r="EE33" s="129"/>
      <c r="EF33" s="129"/>
      <c r="EG33" s="130"/>
      <c r="EH33" s="128">
        <f>データ!AV7</f>
        <v>93</v>
      </c>
      <c r="EI33" s="129"/>
      <c r="EJ33" s="129"/>
      <c r="EK33" s="129"/>
      <c r="EL33" s="129"/>
      <c r="EM33" s="129"/>
      <c r="EN33" s="129"/>
      <c r="EO33" s="129"/>
      <c r="EP33" s="129"/>
      <c r="EQ33" s="129"/>
      <c r="ER33" s="129"/>
      <c r="ES33" s="129"/>
      <c r="ET33" s="129"/>
      <c r="EU33" s="129"/>
      <c r="EV33" s="130"/>
      <c r="EW33" s="128">
        <f>データ!AW7</f>
        <v>98.9</v>
      </c>
      <c r="EX33" s="129"/>
      <c r="EY33" s="129"/>
      <c r="EZ33" s="129"/>
      <c r="FA33" s="129"/>
      <c r="FB33" s="129"/>
      <c r="FC33" s="129"/>
      <c r="FD33" s="129"/>
      <c r="FE33" s="129"/>
      <c r="FF33" s="129"/>
      <c r="FG33" s="129"/>
      <c r="FH33" s="129"/>
      <c r="FI33" s="129"/>
      <c r="FJ33" s="129"/>
      <c r="FK33" s="130"/>
      <c r="FL33" s="128">
        <f>データ!AX7</f>
        <v>100.9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93.2</v>
      </c>
      <c r="GS33" s="129"/>
      <c r="GT33" s="129"/>
      <c r="GU33" s="129"/>
      <c r="GV33" s="129"/>
      <c r="GW33" s="129"/>
      <c r="GX33" s="129"/>
      <c r="GY33" s="129"/>
      <c r="GZ33" s="129"/>
      <c r="HA33" s="129"/>
      <c r="HB33" s="129"/>
      <c r="HC33" s="129"/>
      <c r="HD33" s="129"/>
      <c r="HE33" s="129"/>
      <c r="HF33" s="130"/>
      <c r="HG33" s="128">
        <f>データ!BF7</f>
        <v>93</v>
      </c>
      <c r="HH33" s="129"/>
      <c r="HI33" s="129"/>
      <c r="HJ33" s="129"/>
      <c r="HK33" s="129"/>
      <c r="HL33" s="129"/>
      <c r="HM33" s="129"/>
      <c r="HN33" s="129"/>
      <c r="HO33" s="129"/>
      <c r="HP33" s="129"/>
      <c r="HQ33" s="129"/>
      <c r="HR33" s="129"/>
      <c r="HS33" s="129"/>
      <c r="HT33" s="129"/>
      <c r="HU33" s="130"/>
      <c r="HV33" s="128">
        <f>データ!BG7</f>
        <v>91.6</v>
      </c>
      <c r="HW33" s="129"/>
      <c r="HX33" s="129"/>
      <c r="HY33" s="129"/>
      <c r="HZ33" s="129"/>
      <c r="IA33" s="129"/>
      <c r="IB33" s="129"/>
      <c r="IC33" s="129"/>
      <c r="ID33" s="129"/>
      <c r="IE33" s="129"/>
      <c r="IF33" s="129"/>
      <c r="IG33" s="129"/>
      <c r="IH33" s="129"/>
      <c r="II33" s="129"/>
      <c r="IJ33" s="130"/>
      <c r="IK33" s="128">
        <f>データ!BH7</f>
        <v>96.1</v>
      </c>
      <c r="IL33" s="129"/>
      <c r="IM33" s="129"/>
      <c r="IN33" s="129"/>
      <c r="IO33" s="129"/>
      <c r="IP33" s="129"/>
      <c r="IQ33" s="129"/>
      <c r="IR33" s="129"/>
      <c r="IS33" s="129"/>
      <c r="IT33" s="129"/>
      <c r="IU33" s="129"/>
      <c r="IV33" s="129"/>
      <c r="IW33" s="129"/>
      <c r="IX33" s="129"/>
      <c r="IY33" s="130"/>
      <c r="IZ33" s="128">
        <f>データ!BI7</f>
        <v>98.4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76.8</v>
      </c>
      <c r="KG33" s="129"/>
      <c r="KH33" s="129"/>
      <c r="KI33" s="129"/>
      <c r="KJ33" s="129"/>
      <c r="KK33" s="129"/>
      <c r="KL33" s="129"/>
      <c r="KM33" s="129"/>
      <c r="KN33" s="129"/>
      <c r="KO33" s="129"/>
      <c r="KP33" s="129"/>
      <c r="KQ33" s="129"/>
      <c r="KR33" s="129"/>
      <c r="KS33" s="129"/>
      <c r="KT33" s="130"/>
      <c r="KU33" s="128">
        <f>データ!BQ7</f>
        <v>72.8</v>
      </c>
      <c r="KV33" s="129"/>
      <c r="KW33" s="129"/>
      <c r="KX33" s="129"/>
      <c r="KY33" s="129"/>
      <c r="KZ33" s="129"/>
      <c r="LA33" s="129"/>
      <c r="LB33" s="129"/>
      <c r="LC33" s="129"/>
      <c r="LD33" s="129"/>
      <c r="LE33" s="129"/>
      <c r="LF33" s="129"/>
      <c r="LG33" s="129"/>
      <c r="LH33" s="129"/>
      <c r="LI33" s="130"/>
      <c r="LJ33" s="128">
        <f>データ!BR7</f>
        <v>63.5</v>
      </c>
      <c r="LK33" s="129"/>
      <c r="LL33" s="129"/>
      <c r="LM33" s="129"/>
      <c r="LN33" s="129"/>
      <c r="LO33" s="129"/>
      <c r="LP33" s="129"/>
      <c r="LQ33" s="129"/>
      <c r="LR33" s="129"/>
      <c r="LS33" s="129"/>
      <c r="LT33" s="129"/>
      <c r="LU33" s="129"/>
      <c r="LV33" s="129"/>
      <c r="LW33" s="129"/>
      <c r="LX33" s="130"/>
      <c r="LY33" s="128">
        <f>データ!BS7</f>
        <v>65.8</v>
      </c>
      <c r="LZ33" s="129"/>
      <c r="MA33" s="129"/>
      <c r="MB33" s="129"/>
      <c r="MC33" s="129"/>
      <c r="MD33" s="129"/>
      <c r="ME33" s="129"/>
      <c r="MF33" s="129"/>
      <c r="MG33" s="129"/>
      <c r="MH33" s="129"/>
      <c r="MI33" s="129"/>
      <c r="MJ33" s="129"/>
      <c r="MK33" s="129"/>
      <c r="ML33" s="129"/>
      <c r="MM33" s="130"/>
      <c r="MN33" s="128">
        <f>データ!BT7</f>
        <v>64.5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42014</v>
      </c>
      <c r="Q55" s="138"/>
      <c r="R55" s="138"/>
      <c r="S55" s="138"/>
      <c r="T55" s="138"/>
      <c r="U55" s="138"/>
      <c r="V55" s="138"/>
      <c r="W55" s="138"/>
      <c r="X55" s="138"/>
      <c r="Y55" s="138"/>
      <c r="Z55" s="138"/>
      <c r="AA55" s="138"/>
      <c r="AB55" s="138"/>
      <c r="AC55" s="138"/>
      <c r="AD55" s="139"/>
      <c r="AE55" s="137">
        <f>データ!CB7</f>
        <v>43637</v>
      </c>
      <c r="AF55" s="138"/>
      <c r="AG55" s="138"/>
      <c r="AH55" s="138"/>
      <c r="AI55" s="138"/>
      <c r="AJ55" s="138"/>
      <c r="AK55" s="138"/>
      <c r="AL55" s="138"/>
      <c r="AM55" s="138"/>
      <c r="AN55" s="138"/>
      <c r="AO55" s="138"/>
      <c r="AP55" s="138"/>
      <c r="AQ55" s="138"/>
      <c r="AR55" s="138"/>
      <c r="AS55" s="139"/>
      <c r="AT55" s="137">
        <f>データ!CC7</f>
        <v>48155</v>
      </c>
      <c r="AU55" s="138"/>
      <c r="AV55" s="138"/>
      <c r="AW55" s="138"/>
      <c r="AX55" s="138"/>
      <c r="AY55" s="138"/>
      <c r="AZ55" s="138"/>
      <c r="BA55" s="138"/>
      <c r="BB55" s="138"/>
      <c r="BC55" s="138"/>
      <c r="BD55" s="138"/>
      <c r="BE55" s="138"/>
      <c r="BF55" s="138"/>
      <c r="BG55" s="138"/>
      <c r="BH55" s="139"/>
      <c r="BI55" s="137">
        <f>データ!CD7</f>
        <v>47508</v>
      </c>
      <c r="BJ55" s="138"/>
      <c r="BK55" s="138"/>
      <c r="BL55" s="138"/>
      <c r="BM55" s="138"/>
      <c r="BN55" s="138"/>
      <c r="BO55" s="138"/>
      <c r="BP55" s="138"/>
      <c r="BQ55" s="138"/>
      <c r="BR55" s="138"/>
      <c r="BS55" s="138"/>
      <c r="BT55" s="138"/>
      <c r="BU55" s="138"/>
      <c r="BV55" s="138"/>
      <c r="BW55" s="139"/>
      <c r="BX55" s="137">
        <f>データ!CE7</f>
        <v>50558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11142</v>
      </c>
      <c r="DE55" s="138"/>
      <c r="DF55" s="138"/>
      <c r="DG55" s="138"/>
      <c r="DH55" s="138"/>
      <c r="DI55" s="138"/>
      <c r="DJ55" s="138"/>
      <c r="DK55" s="138"/>
      <c r="DL55" s="138"/>
      <c r="DM55" s="138"/>
      <c r="DN55" s="138"/>
      <c r="DO55" s="138"/>
      <c r="DP55" s="138"/>
      <c r="DQ55" s="138"/>
      <c r="DR55" s="139"/>
      <c r="DS55" s="137">
        <f>データ!CM7</f>
        <v>11416</v>
      </c>
      <c r="DT55" s="138"/>
      <c r="DU55" s="138"/>
      <c r="DV55" s="138"/>
      <c r="DW55" s="138"/>
      <c r="DX55" s="138"/>
      <c r="DY55" s="138"/>
      <c r="DZ55" s="138"/>
      <c r="EA55" s="138"/>
      <c r="EB55" s="138"/>
      <c r="EC55" s="138"/>
      <c r="ED55" s="138"/>
      <c r="EE55" s="138"/>
      <c r="EF55" s="138"/>
      <c r="EG55" s="139"/>
      <c r="EH55" s="137">
        <f>データ!CN7</f>
        <v>11838</v>
      </c>
      <c r="EI55" s="138"/>
      <c r="EJ55" s="138"/>
      <c r="EK55" s="138"/>
      <c r="EL55" s="138"/>
      <c r="EM55" s="138"/>
      <c r="EN55" s="138"/>
      <c r="EO55" s="138"/>
      <c r="EP55" s="138"/>
      <c r="EQ55" s="138"/>
      <c r="ER55" s="138"/>
      <c r="ES55" s="138"/>
      <c r="ET55" s="138"/>
      <c r="EU55" s="138"/>
      <c r="EV55" s="139"/>
      <c r="EW55" s="137">
        <f>データ!CO7</f>
        <v>11946</v>
      </c>
      <c r="EX55" s="138"/>
      <c r="EY55" s="138"/>
      <c r="EZ55" s="138"/>
      <c r="FA55" s="138"/>
      <c r="FB55" s="138"/>
      <c r="FC55" s="138"/>
      <c r="FD55" s="138"/>
      <c r="FE55" s="138"/>
      <c r="FF55" s="138"/>
      <c r="FG55" s="138"/>
      <c r="FH55" s="138"/>
      <c r="FI55" s="138"/>
      <c r="FJ55" s="138"/>
      <c r="FK55" s="139"/>
      <c r="FL55" s="137">
        <f>データ!CP7</f>
        <v>12657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63.9</v>
      </c>
      <c r="GS55" s="129"/>
      <c r="GT55" s="129"/>
      <c r="GU55" s="129"/>
      <c r="GV55" s="129"/>
      <c r="GW55" s="129"/>
      <c r="GX55" s="129"/>
      <c r="GY55" s="129"/>
      <c r="GZ55" s="129"/>
      <c r="HA55" s="129"/>
      <c r="HB55" s="129"/>
      <c r="HC55" s="129"/>
      <c r="HD55" s="129"/>
      <c r="HE55" s="129"/>
      <c r="HF55" s="130"/>
      <c r="HG55" s="128">
        <f>データ!CX7</f>
        <v>64.7</v>
      </c>
      <c r="HH55" s="129"/>
      <c r="HI55" s="129"/>
      <c r="HJ55" s="129"/>
      <c r="HK55" s="129"/>
      <c r="HL55" s="129"/>
      <c r="HM55" s="129"/>
      <c r="HN55" s="129"/>
      <c r="HO55" s="129"/>
      <c r="HP55" s="129"/>
      <c r="HQ55" s="129"/>
      <c r="HR55" s="129"/>
      <c r="HS55" s="129"/>
      <c r="HT55" s="129"/>
      <c r="HU55" s="130"/>
      <c r="HV55" s="128">
        <f>データ!CY7</f>
        <v>66.5</v>
      </c>
      <c r="HW55" s="129"/>
      <c r="HX55" s="129"/>
      <c r="HY55" s="129"/>
      <c r="HZ55" s="129"/>
      <c r="IA55" s="129"/>
      <c r="IB55" s="129"/>
      <c r="IC55" s="129"/>
      <c r="ID55" s="129"/>
      <c r="IE55" s="129"/>
      <c r="IF55" s="129"/>
      <c r="IG55" s="129"/>
      <c r="IH55" s="129"/>
      <c r="II55" s="129"/>
      <c r="IJ55" s="130"/>
      <c r="IK55" s="128">
        <f>データ!CZ7</f>
        <v>59</v>
      </c>
      <c r="IL55" s="129"/>
      <c r="IM55" s="129"/>
      <c r="IN55" s="129"/>
      <c r="IO55" s="129"/>
      <c r="IP55" s="129"/>
      <c r="IQ55" s="129"/>
      <c r="IR55" s="129"/>
      <c r="IS55" s="129"/>
      <c r="IT55" s="129"/>
      <c r="IU55" s="129"/>
      <c r="IV55" s="129"/>
      <c r="IW55" s="129"/>
      <c r="IX55" s="129"/>
      <c r="IY55" s="130"/>
      <c r="IZ55" s="128">
        <f>データ!DA7</f>
        <v>57.9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v>
      </c>
      <c r="KG55" s="129"/>
      <c r="KH55" s="129"/>
      <c r="KI55" s="129"/>
      <c r="KJ55" s="129"/>
      <c r="KK55" s="129"/>
      <c r="KL55" s="129"/>
      <c r="KM55" s="129"/>
      <c r="KN55" s="129"/>
      <c r="KO55" s="129"/>
      <c r="KP55" s="129"/>
      <c r="KQ55" s="129"/>
      <c r="KR55" s="129"/>
      <c r="KS55" s="129"/>
      <c r="KT55" s="130"/>
      <c r="KU55" s="128">
        <f>データ!DI7</f>
        <v>17.7</v>
      </c>
      <c r="KV55" s="129"/>
      <c r="KW55" s="129"/>
      <c r="KX55" s="129"/>
      <c r="KY55" s="129"/>
      <c r="KZ55" s="129"/>
      <c r="LA55" s="129"/>
      <c r="LB55" s="129"/>
      <c r="LC55" s="129"/>
      <c r="LD55" s="129"/>
      <c r="LE55" s="129"/>
      <c r="LF55" s="129"/>
      <c r="LG55" s="129"/>
      <c r="LH55" s="129"/>
      <c r="LI55" s="130"/>
      <c r="LJ55" s="128">
        <f>データ!DJ7</f>
        <v>17.8</v>
      </c>
      <c r="LK55" s="129"/>
      <c r="LL55" s="129"/>
      <c r="LM55" s="129"/>
      <c r="LN55" s="129"/>
      <c r="LO55" s="129"/>
      <c r="LP55" s="129"/>
      <c r="LQ55" s="129"/>
      <c r="LR55" s="129"/>
      <c r="LS55" s="129"/>
      <c r="LT55" s="129"/>
      <c r="LU55" s="129"/>
      <c r="LV55" s="129"/>
      <c r="LW55" s="129"/>
      <c r="LX55" s="130"/>
      <c r="LY55" s="128">
        <f>データ!DK7</f>
        <v>18.2</v>
      </c>
      <c r="LZ55" s="129"/>
      <c r="MA55" s="129"/>
      <c r="MB55" s="129"/>
      <c r="MC55" s="129"/>
      <c r="MD55" s="129"/>
      <c r="ME55" s="129"/>
      <c r="MF55" s="129"/>
      <c r="MG55" s="129"/>
      <c r="MH55" s="129"/>
      <c r="MI55" s="129"/>
      <c r="MJ55" s="129"/>
      <c r="MK55" s="129"/>
      <c r="ML55" s="129"/>
      <c r="MM55" s="130"/>
      <c r="MN55" s="128">
        <f>データ!DL7</f>
        <v>17.5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63.3</v>
      </c>
      <c r="DH79" s="129"/>
      <c r="DI79" s="129"/>
      <c r="DJ79" s="129"/>
      <c r="DK79" s="129"/>
      <c r="DL79" s="129"/>
      <c r="DM79" s="129"/>
      <c r="DN79" s="129"/>
      <c r="DO79" s="129"/>
      <c r="DP79" s="129"/>
      <c r="DQ79" s="129"/>
      <c r="DR79" s="129"/>
      <c r="DS79" s="129"/>
      <c r="DT79" s="129"/>
      <c r="DU79" s="130"/>
      <c r="DV79" s="128">
        <f>データ!EE7</f>
        <v>65.5</v>
      </c>
      <c r="DW79" s="129"/>
      <c r="DX79" s="129"/>
      <c r="DY79" s="129"/>
      <c r="DZ79" s="129"/>
      <c r="EA79" s="129"/>
      <c r="EB79" s="129"/>
      <c r="EC79" s="129"/>
      <c r="ED79" s="129"/>
      <c r="EE79" s="129"/>
      <c r="EF79" s="129"/>
      <c r="EG79" s="129"/>
      <c r="EH79" s="129"/>
      <c r="EI79" s="129"/>
      <c r="EJ79" s="130"/>
      <c r="EK79" s="128">
        <f>データ!EF7</f>
        <v>66.599999999999994</v>
      </c>
      <c r="EL79" s="129"/>
      <c r="EM79" s="129"/>
      <c r="EN79" s="129"/>
      <c r="EO79" s="129"/>
      <c r="EP79" s="129"/>
      <c r="EQ79" s="129"/>
      <c r="ER79" s="129"/>
      <c r="ES79" s="129"/>
      <c r="ET79" s="129"/>
      <c r="EU79" s="129"/>
      <c r="EV79" s="129"/>
      <c r="EW79" s="129"/>
      <c r="EX79" s="129"/>
      <c r="EY79" s="130"/>
      <c r="EZ79" s="128">
        <f>データ!EG7</f>
        <v>67.2</v>
      </c>
      <c r="FA79" s="129"/>
      <c r="FB79" s="129"/>
      <c r="FC79" s="129"/>
      <c r="FD79" s="129"/>
      <c r="FE79" s="129"/>
      <c r="FF79" s="129"/>
      <c r="FG79" s="129"/>
      <c r="FH79" s="129"/>
      <c r="FI79" s="129"/>
      <c r="FJ79" s="129"/>
      <c r="FK79" s="129"/>
      <c r="FL79" s="129"/>
      <c r="FM79" s="129"/>
      <c r="FN79" s="130"/>
      <c r="FO79" s="128">
        <f>データ!EH7</f>
        <v>68.099999999999994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78.099999999999994</v>
      </c>
      <c r="GU79" s="129"/>
      <c r="GV79" s="129"/>
      <c r="GW79" s="129"/>
      <c r="GX79" s="129"/>
      <c r="GY79" s="129"/>
      <c r="GZ79" s="129"/>
      <c r="HA79" s="129"/>
      <c r="HB79" s="129"/>
      <c r="HC79" s="129"/>
      <c r="HD79" s="129"/>
      <c r="HE79" s="129"/>
      <c r="HF79" s="129"/>
      <c r="HG79" s="129"/>
      <c r="HH79" s="130"/>
      <c r="HI79" s="128">
        <f>データ!EP7</f>
        <v>82.8</v>
      </c>
      <c r="HJ79" s="129"/>
      <c r="HK79" s="129"/>
      <c r="HL79" s="129"/>
      <c r="HM79" s="129"/>
      <c r="HN79" s="129"/>
      <c r="HO79" s="129"/>
      <c r="HP79" s="129"/>
      <c r="HQ79" s="129"/>
      <c r="HR79" s="129"/>
      <c r="HS79" s="129"/>
      <c r="HT79" s="129"/>
      <c r="HU79" s="129"/>
      <c r="HV79" s="129"/>
      <c r="HW79" s="130"/>
      <c r="HX79" s="128">
        <f>データ!EQ7</f>
        <v>83.5</v>
      </c>
      <c r="HY79" s="129"/>
      <c r="HZ79" s="129"/>
      <c r="IA79" s="129"/>
      <c r="IB79" s="129"/>
      <c r="IC79" s="129"/>
      <c r="ID79" s="129"/>
      <c r="IE79" s="129"/>
      <c r="IF79" s="129"/>
      <c r="IG79" s="129"/>
      <c r="IH79" s="129"/>
      <c r="II79" s="129"/>
      <c r="IJ79" s="129"/>
      <c r="IK79" s="129"/>
      <c r="IL79" s="130"/>
      <c r="IM79" s="128">
        <f>データ!ER7</f>
        <v>82.1</v>
      </c>
      <c r="IN79" s="129"/>
      <c r="IO79" s="129"/>
      <c r="IP79" s="129"/>
      <c r="IQ79" s="129"/>
      <c r="IR79" s="129"/>
      <c r="IS79" s="129"/>
      <c r="IT79" s="129"/>
      <c r="IU79" s="129"/>
      <c r="IV79" s="129"/>
      <c r="IW79" s="129"/>
      <c r="IX79" s="129"/>
      <c r="IY79" s="129"/>
      <c r="IZ79" s="129"/>
      <c r="JA79" s="130"/>
      <c r="JB79" s="128">
        <f>データ!ES7</f>
        <v>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49470429</v>
      </c>
      <c r="KH79" s="138"/>
      <c r="KI79" s="138"/>
      <c r="KJ79" s="138"/>
      <c r="KK79" s="138"/>
      <c r="KL79" s="138"/>
      <c r="KM79" s="138"/>
      <c r="KN79" s="138"/>
      <c r="KO79" s="138"/>
      <c r="KP79" s="138"/>
      <c r="KQ79" s="138"/>
      <c r="KR79" s="138"/>
      <c r="KS79" s="138"/>
      <c r="KT79" s="138"/>
      <c r="KU79" s="139"/>
      <c r="KV79" s="137">
        <f>データ!FA7</f>
        <v>49569025</v>
      </c>
      <c r="KW79" s="138"/>
      <c r="KX79" s="138"/>
      <c r="KY79" s="138"/>
      <c r="KZ79" s="138"/>
      <c r="LA79" s="138"/>
      <c r="LB79" s="138"/>
      <c r="LC79" s="138"/>
      <c r="LD79" s="138"/>
      <c r="LE79" s="138"/>
      <c r="LF79" s="138"/>
      <c r="LG79" s="138"/>
      <c r="LH79" s="138"/>
      <c r="LI79" s="138"/>
      <c r="LJ79" s="139"/>
      <c r="LK79" s="137">
        <f>データ!FB7</f>
        <v>49455671</v>
      </c>
      <c r="LL79" s="138"/>
      <c r="LM79" s="138"/>
      <c r="LN79" s="138"/>
      <c r="LO79" s="138"/>
      <c r="LP79" s="138"/>
      <c r="LQ79" s="138"/>
      <c r="LR79" s="138"/>
      <c r="LS79" s="138"/>
      <c r="LT79" s="138"/>
      <c r="LU79" s="138"/>
      <c r="LV79" s="138"/>
      <c r="LW79" s="138"/>
      <c r="LX79" s="138"/>
      <c r="LY79" s="139"/>
      <c r="LZ79" s="137">
        <f>データ!FC7</f>
        <v>49717088</v>
      </c>
      <c r="MA79" s="138"/>
      <c r="MB79" s="138"/>
      <c r="MC79" s="138"/>
      <c r="MD79" s="138"/>
      <c r="ME79" s="138"/>
      <c r="MF79" s="138"/>
      <c r="MG79" s="138"/>
      <c r="MH79" s="138"/>
      <c r="MI79" s="138"/>
      <c r="MJ79" s="138"/>
      <c r="MK79" s="138"/>
      <c r="ML79" s="138"/>
      <c r="MM79" s="138"/>
      <c r="MN79" s="139"/>
      <c r="MO79" s="137">
        <f>データ!FD7</f>
        <v>49713219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BwHtWZHj5A8FtsC4KEN9mh8n33SMa0887k8KbB91VWhsxyrb9vXxLN6I5HpyZVFUumKfXM2/xEvYj1Tz7uH7A==" saltValue="n1Ahn/Xju8oykFmJcjLj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157</v>
      </c>
      <c r="AY5" s="49" t="s">
        <v>150</v>
      </c>
      <c r="AZ5" s="49" t="s">
        <v>151</v>
      </c>
      <c r="BA5" s="49" t="s">
        <v>152</v>
      </c>
      <c r="BB5" s="49" t="s">
        <v>153</v>
      </c>
      <c r="BC5" s="49" t="s">
        <v>154</v>
      </c>
      <c r="BD5" s="49" t="s">
        <v>155</v>
      </c>
      <c r="BE5" s="49" t="s">
        <v>156</v>
      </c>
      <c r="BF5" s="49" t="s">
        <v>158</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159</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160</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172022</v>
      </c>
      <c r="D6" s="50">
        <f t="shared" si="2"/>
        <v>46</v>
      </c>
      <c r="E6" s="50">
        <f t="shared" si="2"/>
        <v>6</v>
      </c>
      <c r="F6" s="50">
        <f t="shared" si="2"/>
        <v>0</v>
      </c>
      <c r="G6" s="50">
        <f t="shared" si="2"/>
        <v>1</v>
      </c>
      <c r="H6" s="152" t="str">
        <f>IF(H8&lt;&gt;I8,H8,"")&amp;IF(I8&lt;&gt;J8,I8,"")&amp;"　"&amp;J8</f>
        <v>石川県七尾市　公立能登総合病院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23</v>
      </c>
      <c r="R6" s="50" t="str">
        <f t="shared" si="3"/>
        <v>対象</v>
      </c>
      <c r="S6" s="50" t="str">
        <f t="shared" si="3"/>
        <v>ド 透 I 未 訓 ガ</v>
      </c>
      <c r="T6" s="50" t="str">
        <f t="shared" si="3"/>
        <v>救 臨 感 へ 災</v>
      </c>
      <c r="U6" s="51">
        <f>U8</f>
        <v>49259</v>
      </c>
      <c r="V6" s="51">
        <f>V8</f>
        <v>38640</v>
      </c>
      <c r="W6" s="50" t="str">
        <f>W8</f>
        <v>-</v>
      </c>
      <c r="X6" s="50" t="str">
        <f t="shared" ref="X6" si="4">X8</f>
        <v>第２種該当</v>
      </c>
      <c r="Y6" s="50" t="str">
        <f t="shared" si="3"/>
        <v>７：１</v>
      </c>
      <c r="Z6" s="51">
        <f t="shared" si="3"/>
        <v>330</v>
      </c>
      <c r="AA6" s="51" t="str">
        <f t="shared" si="3"/>
        <v>-</v>
      </c>
      <c r="AB6" s="51" t="str">
        <f t="shared" si="3"/>
        <v>-</v>
      </c>
      <c r="AC6" s="51">
        <f t="shared" si="3"/>
        <v>100</v>
      </c>
      <c r="AD6" s="51">
        <f t="shared" si="3"/>
        <v>4</v>
      </c>
      <c r="AE6" s="51">
        <f t="shared" si="3"/>
        <v>434</v>
      </c>
      <c r="AF6" s="51">
        <f t="shared" si="3"/>
        <v>280</v>
      </c>
      <c r="AG6" s="51" t="str">
        <f t="shared" si="3"/>
        <v>-</v>
      </c>
      <c r="AH6" s="51">
        <f t="shared" si="3"/>
        <v>280</v>
      </c>
      <c r="AI6" s="52">
        <f>IF(AI8="-",NA(),AI8)</f>
        <v>101.1</v>
      </c>
      <c r="AJ6" s="52">
        <f t="shared" ref="AJ6:AR6" si="5">IF(AJ8="-",NA(),AJ8)</f>
        <v>101.6</v>
      </c>
      <c r="AK6" s="52">
        <f t="shared" si="5"/>
        <v>124.7</v>
      </c>
      <c r="AL6" s="52">
        <f t="shared" si="5"/>
        <v>122.2</v>
      </c>
      <c r="AM6" s="52">
        <f t="shared" si="5"/>
        <v>119.1</v>
      </c>
      <c r="AN6" s="52">
        <f t="shared" si="5"/>
        <v>99</v>
      </c>
      <c r="AO6" s="52">
        <f t="shared" si="5"/>
        <v>99</v>
      </c>
      <c r="AP6" s="52">
        <f t="shared" si="5"/>
        <v>103.9</v>
      </c>
      <c r="AQ6" s="52">
        <f t="shared" si="5"/>
        <v>106.6</v>
      </c>
      <c r="AR6" s="52">
        <f t="shared" si="5"/>
        <v>103.5</v>
      </c>
      <c r="AS6" s="52" t="str">
        <f>IF(AS8="-","【-】","【"&amp;SUBSTITUTE(TEXT(AS8,"#,##0.0"),"-","△")&amp;"】")</f>
        <v>【103.5】</v>
      </c>
      <c r="AT6" s="52">
        <f>IF(AT8="-",NA(),AT8)</f>
        <v>94.3</v>
      </c>
      <c r="AU6" s="52">
        <f t="shared" ref="AU6:BC6" si="6">IF(AU8="-",NA(),AU8)</f>
        <v>94.2</v>
      </c>
      <c r="AV6" s="52">
        <f t="shared" si="6"/>
        <v>93</v>
      </c>
      <c r="AW6" s="52">
        <f t="shared" si="6"/>
        <v>98.9</v>
      </c>
      <c r="AX6" s="52">
        <f t="shared" si="6"/>
        <v>100.9</v>
      </c>
      <c r="AY6" s="52">
        <f t="shared" si="6"/>
        <v>92.3</v>
      </c>
      <c r="AZ6" s="52">
        <f t="shared" si="6"/>
        <v>92.4</v>
      </c>
      <c r="BA6" s="52">
        <f t="shared" si="6"/>
        <v>87.5</v>
      </c>
      <c r="BB6" s="52">
        <f t="shared" si="6"/>
        <v>89.4</v>
      </c>
      <c r="BC6" s="52">
        <f t="shared" si="6"/>
        <v>88.9</v>
      </c>
      <c r="BD6" s="52" t="str">
        <f>IF(BD8="-","【-】","【"&amp;SUBSTITUTE(TEXT(BD8,"#,##0.0"),"-","△")&amp;"】")</f>
        <v>【86.4】</v>
      </c>
      <c r="BE6" s="52">
        <f>IF(BE8="-",NA(),BE8)</f>
        <v>93.2</v>
      </c>
      <c r="BF6" s="52">
        <f t="shared" ref="BF6:BN6" si="7">IF(BF8="-",NA(),BF8)</f>
        <v>93</v>
      </c>
      <c r="BG6" s="52">
        <f t="shared" si="7"/>
        <v>91.6</v>
      </c>
      <c r="BH6" s="52">
        <f t="shared" si="7"/>
        <v>96.1</v>
      </c>
      <c r="BI6" s="52">
        <f t="shared" si="7"/>
        <v>98.4</v>
      </c>
      <c r="BJ6" s="52">
        <f t="shared" si="7"/>
        <v>89.7</v>
      </c>
      <c r="BK6" s="52">
        <f t="shared" si="7"/>
        <v>89.9</v>
      </c>
      <c r="BL6" s="52">
        <f t="shared" si="7"/>
        <v>84.9</v>
      </c>
      <c r="BM6" s="52">
        <f t="shared" si="7"/>
        <v>86.9</v>
      </c>
      <c r="BN6" s="52">
        <f t="shared" si="7"/>
        <v>86.4</v>
      </c>
      <c r="BO6" s="52" t="str">
        <f>IF(BO8="-","【-】","【"&amp;SUBSTITUTE(TEXT(BO8,"#,##0.0"),"-","△")&amp;"】")</f>
        <v>【83.7】</v>
      </c>
      <c r="BP6" s="52">
        <f>IF(BP8="-",NA(),BP8)</f>
        <v>76.8</v>
      </c>
      <c r="BQ6" s="52">
        <f t="shared" ref="BQ6:BY6" si="8">IF(BQ8="-",NA(),BQ8)</f>
        <v>72.8</v>
      </c>
      <c r="BR6" s="52">
        <f t="shared" si="8"/>
        <v>63.5</v>
      </c>
      <c r="BS6" s="52">
        <f t="shared" si="8"/>
        <v>65.8</v>
      </c>
      <c r="BT6" s="52">
        <f t="shared" si="8"/>
        <v>64.5</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42014</v>
      </c>
      <c r="CB6" s="53">
        <f t="shared" ref="CB6:CJ6" si="9">IF(CB8="-",NA(),CB8)</f>
        <v>43637</v>
      </c>
      <c r="CC6" s="53">
        <f t="shared" si="9"/>
        <v>48155</v>
      </c>
      <c r="CD6" s="53">
        <f t="shared" si="9"/>
        <v>47508</v>
      </c>
      <c r="CE6" s="53">
        <f t="shared" si="9"/>
        <v>50558</v>
      </c>
      <c r="CF6" s="53">
        <f t="shared" si="9"/>
        <v>59108</v>
      </c>
      <c r="CG6" s="53">
        <f t="shared" si="9"/>
        <v>60271</v>
      </c>
      <c r="CH6" s="53">
        <f t="shared" si="9"/>
        <v>63766</v>
      </c>
      <c r="CI6" s="53">
        <f t="shared" si="9"/>
        <v>66386</v>
      </c>
      <c r="CJ6" s="53">
        <f t="shared" si="9"/>
        <v>69418</v>
      </c>
      <c r="CK6" s="52" t="str">
        <f>IF(CK8="-","【-】","【"&amp;SUBSTITUTE(TEXT(CK8,"#,##0"),"-","△")&amp;"】")</f>
        <v>【61,837】</v>
      </c>
      <c r="CL6" s="53">
        <f>IF(CL8="-",NA(),CL8)</f>
        <v>11142</v>
      </c>
      <c r="CM6" s="53">
        <f t="shared" ref="CM6:CU6" si="10">IF(CM8="-",NA(),CM8)</f>
        <v>11416</v>
      </c>
      <c r="CN6" s="53">
        <f t="shared" si="10"/>
        <v>11838</v>
      </c>
      <c r="CO6" s="53">
        <f t="shared" si="10"/>
        <v>11946</v>
      </c>
      <c r="CP6" s="53">
        <f t="shared" si="10"/>
        <v>12657</v>
      </c>
      <c r="CQ6" s="53">
        <f t="shared" si="10"/>
        <v>15887</v>
      </c>
      <c r="CR6" s="53">
        <f t="shared" si="10"/>
        <v>16979</v>
      </c>
      <c r="CS6" s="53">
        <f t="shared" si="10"/>
        <v>18423</v>
      </c>
      <c r="CT6" s="53">
        <f t="shared" si="10"/>
        <v>19190</v>
      </c>
      <c r="CU6" s="53">
        <f t="shared" si="10"/>
        <v>19216</v>
      </c>
      <c r="CV6" s="52" t="str">
        <f>IF(CV8="-","【-】","【"&amp;SUBSTITUTE(TEXT(CV8,"#,##0"),"-","△")&amp;"】")</f>
        <v>【17,600】</v>
      </c>
      <c r="CW6" s="52">
        <f>IF(CW8="-",NA(),CW8)</f>
        <v>63.9</v>
      </c>
      <c r="CX6" s="52">
        <f t="shared" ref="CX6:DF6" si="11">IF(CX8="-",NA(),CX8)</f>
        <v>64.7</v>
      </c>
      <c r="CY6" s="52">
        <f t="shared" si="11"/>
        <v>66.5</v>
      </c>
      <c r="CZ6" s="52">
        <f t="shared" si="11"/>
        <v>59</v>
      </c>
      <c r="DA6" s="52">
        <f t="shared" si="11"/>
        <v>57.9</v>
      </c>
      <c r="DB6" s="52">
        <f t="shared" si="11"/>
        <v>53</v>
      </c>
      <c r="DC6" s="52">
        <f t="shared" si="11"/>
        <v>53</v>
      </c>
      <c r="DD6" s="52">
        <f t="shared" si="11"/>
        <v>56.7</v>
      </c>
      <c r="DE6" s="52">
        <f t="shared" si="11"/>
        <v>54.2</v>
      </c>
      <c r="DF6" s="52">
        <f t="shared" si="11"/>
        <v>53.9</v>
      </c>
      <c r="DG6" s="52" t="str">
        <f>IF(DG8="-","【-】","【"&amp;SUBSTITUTE(TEXT(DG8,"#,##0.0"),"-","△")&amp;"】")</f>
        <v>【55.6】</v>
      </c>
      <c r="DH6" s="52">
        <f>IF(DH8="-",NA(),DH8)</f>
        <v>18.3</v>
      </c>
      <c r="DI6" s="52">
        <f t="shared" ref="DI6:DQ6" si="12">IF(DI8="-",NA(),DI8)</f>
        <v>17.7</v>
      </c>
      <c r="DJ6" s="52">
        <f t="shared" si="12"/>
        <v>17.8</v>
      </c>
      <c r="DK6" s="52">
        <f t="shared" si="12"/>
        <v>18.2</v>
      </c>
      <c r="DL6" s="52">
        <f t="shared" si="12"/>
        <v>17.5</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63.3</v>
      </c>
      <c r="EE6" s="52">
        <f t="shared" ref="EE6:EM6" si="14">IF(EE8="-",NA(),EE8)</f>
        <v>65.5</v>
      </c>
      <c r="EF6" s="52">
        <f t="shared" si="14"/>
        <v>66.599999999999994</v>
      </c>
      <c r="EG6" s="52">
        <f t="shared" si="14"/>
        <v>67.2</v>
      </c>
      <c r="EH6" s="52">
        <f t="shared" si="14"/>
        <v>68.099999999999994</v>
      </c>
      <c r="EI6" s="52">
        <f t="shared" si="14"/>
        <v>53.7</v>
      </c>
      <c r="EJ6" s="52">
        <f t="shared" si="14"/>
        <v>56.4</v>
      </c>
      <c r="EK6" s="52">
        <f t="shared" si="14"/>
        <v>56.8</v>
      </c>
      <c r="EL6" s="52">
        <f t="shared" si="14"/>
        <v>58.5</v>
      </c>
      <c r="EM6" s="52">
        <f t="shared" si="14"/>
        <v>57.4</v>
      </c>
      <c r="EN6" s="52" t="str">
        <f>IF(EN8="-","【-】","【"&amp;SUBSTITUTE(TEXT(EN8,"#,##0.0"),"-","△")&amp;"】")</f>
        <v>【56.4】</v>
      </c>
      <c r="EO6" s="52">
        <f>IF(EO8="-",NA(),EO8)</f>
        <v>78.099999999999994</v>
      </c>
      <c r="EP6" s="52">
        <f t="shared" ref="EP6:EX6" si="15">IF(EP8="-",NA(),EP8)</f>
        <v>82.8</v>
      </c>
      <c r="EQ6" s="52">
        <f t="shared" si="15"/>
        <v>83.5</v>
      </c>
      <c r="ER6" s="52">
        <f t="shared" si="15"/>
        <v>82.1</v>
      </c>
      <c r="ES6" s="52">
        <f t="shared" si="15"/>
        <v>82</v>
      </c>
      <c r="ET6" s="52">
        <f t="shared" si="15"/>
        <v>69.3</v>
      </c>
      <c r="EU6" s="52">
        <f t="shared" si="15"/>
        <v>71.099999999999994</v>
      </c>
      <c r="EV6" s="52">
        <f t="shared" si="15"/>
        <v>69.8</v>
      </c>
      <c r="EW6" s="52">
        <f t="shared" si="15"/>
        <v>69.7</v>
      </c>
      <c r="EX6" s="52">
        <f t="shared" si="15"/>
        <v>68.8</v>
      </c>
      <c r="EY6" s="52" t="str">
        <f>IF(EY8="-","【-】","【"&amp;SUBSTITUTE(TEXT(EY8,"#,##0.0"),"-","△")&amp;"】")</f>
        <v>【70.7】</v>
      </c>
      <c r="EZ6" s="53">
        <f>IF(EZ8="-",NA(),EZ8)</f>
        <v>49470429</v>
      </c>
      <c r="FA6" s="53">
        <f t="shared" ref="FA6:FI6" si="16">IF(FA8="-",NA(),FA8)</f>
        <v>49569025</v>
      </c>
      <c r="FB6" s="53">
        <f t="shared" si="16"/>
        <v>49455671</v>
      </c>
      <c r="FC6" s="53">
        <f t="shared" si="16"/>
        <v>49717088</v>
      </c>
      <c r="FD6" s="53">
        <f t="shared" si="16"/>
        <v>49713219</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162</v>
      </c>
      <c r="B7" s="50">
        <f t="shared" ref="B7:AH7" si="17">B8</f>
        <v>2022</v>
      </c>
      <c r="C7" s="50">
        <f t="shared" si="17"/>
        <v>172022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23</v>
      </c>
      <c r="R7" s="50" t="str">
        <f t="shared" si="17"/>
        <v>対象</v>
      </c>
      <c r="S7" s="50" t="str">
        <f t="shared" si="17"/>
        <v>ド 透 I 未 訓 ガ</v>
      </c>
      <c r="T7" s="50" t="str">
        <f t="shared" si="17"/>
        <v>救 臨 感 へ 災</v>
      </c>
      <c r="U7" s="51">
        <f>U8</f>
        <v>49259</v>
      </c>
      <c r="V7" s="51">
        <f>V8</f>
        <v>38640</v>
      </c>
      <c r="W7" s="50" t="str">
        <f>W8</f>
        <v>-</v>
      </c>
      <c r="X7" s="50" t="str">
        <f t="shared" si="17"/>
        <v>第２種該当</v>
      </c>
      <c r="Y7" s="50" t="str">
        <f t="shared" si="17"/>
        <v>７：１</v>
      </c>
      <c r="Z7" s="51">
        <f t="shared" si="17"/>
        <v>330</v>
      </c>
      <c r="AA7" s="51" t="str">
        <f t="shared" si="17"/>
        <v>-</v>
      </c>
      <c r="AB7" s="51" t="str">
        <f t="shared" si="17"/>
        <v>-</v>
      </c>
      <c r="AC7" s="51">
        <f t="shared" si="17"/>
        <v>100</v>
      </c>
      <c r="AD7" s="51">
        <f t="shared" si="17"/>
        <v>4</v>
      </c>
      <c r="AE7" s="51">
        <f t="shared" si="17"/>
        <v>434</v>
      </c>
      <c r="AF7" s="51">
        <f t="shared" si="17"/>
        <v>280</v>
      </c>
      <c r="AG7" s="51" t="str">
        <f t="shared" si="17"/>
        <v>-</v>
      </c>
      <c r="AH7" s="51">
        <f t="shared" si="17"/>
        <v>280</v>
      </c>
      <c r="AI7" s="52">
        <f>AI8</f>
        <v>101.1</v>
      </c>
      <c r="AJ7" s="52">
        <f t="shared" ref="AJ7:AR7" si="18">AJ8</f>
        <v>101.6</v>
      </c>
      <c r="AK7" s="52">
        <f t="shared" si="18"/>
        <v>124.7</v>
      </c>
      <c r="AL7" s="52">
        <f t="shared" si="18"/>
        <v>122.2</v>
      </c>
      <c r="AM7" s="52">
        <f t="shared" si="18"/>
        <v>119.1</v>
      </c>
      <c r="AN7" s="52">
        <f t="shared" si="18"/>
        <v>99</v>
      </c>
      <c r="AO7" s="52">
        <f t="shared" si="18"/>
        <v>99</v>
      </c>
      <c r="AP7" s="52">
        <f t="shared" si="18"/>
        <v>103.9</v>
      </c>
      <c r="AQ7" s="52">
        <f t="shared" si="18"/>
        <v>106.6</v>
      </c>
      <c r="AR7" s="52">
        <f t="shared" si="18"/>
        <v>103.5</v>
      </c>
      <c r="AS7" s="52"/>
      <c r="AT7" s="52">
        <f>AT8</f>
        <v>94.3</v>
      </c>
      <c r="AU7" s="52">
        <f t="shared" ref="AU7:BC7" si="19">AU8</f>
        <v>94.2</v>
      </c>
      <c r="AV7" s="52">
        <f t="shared" si="19"/>
        <v>93</v>
      </c>
      <c r="AW7" s="52">
        <f t="shared" si="19"/>
        <v>98.9</v>
      </c>
      <c r="AX7" s="52">
        <f t="shared" si="19"/>
        <v>100.9</v>
      </c>
      <c r="AY7" s="52">
        <f t="shared" si="19"/>
        <v>92.3</v>
      </c>
      <c r="AZ7" s="52">
        <f t="shared" si="19"/>
        <v>92.4</v>
      </c>
      <c r="BA7" s="52">
        <f t="shared" si="19"/>
        <v>87.5</v>
      </c>
      <c r="BB7" s="52">
        <f t="shared" si="19"/>
        <v>89.4</v>
      </c>
      <c r="BC7" s="52">
        <f t="shared" si="19"/>
        <v>88.9</v>
      </c>
      <c r="BD7" s="52"/>
      <c r="BE7" s="52">
        <f>BE8</f>
        <v>93.2</v>
      </c>
      <c r="BF7" s="52">
        <f t="shared" ref="BF7:BN7" si="20">BF8</f>
        <v>93</v>
      </c>
      <c r="BG7" s="52">
        <f t="shared" si="20"/>
        <v>91.6</v>
      </c>
      <c r="BH7" s="52">
        <f t="shared" si="20"/>
        <v>96.1</v>
      </c>
      <c r="BI7" s="52">
        <f t="shared" si="20"/>
        <v>98.4</v>
      </c>
      <c r="BJ7" s="52">
        <f t="shared" si="20"/>
        <v>89.7</v>
      </c>
      <c r="BK7" s="52">
        <f t="shared" si="20"/>
        <v>89.9</v>
      </c>
      <c r="BL7" s="52">
        <f t="shared" si="20"/>
        <v>84.9</v>
      </c>
      <c r="BM7" s="52">
        <f t="shared" si="20"/>
        <v>86.9</v>
      </c>
      <c r="BN7" s="52">
        <f t="shared" si="20"/>
        <v>86.4</v>
      </c>
      <c r="BO7" s="52"/>
      <c r="BP7" s="52">
        <f>BP8</f>
        <v>76.8</v>
      </c>
      <c r="BQ7" s="52">
        <f t="shared" ref="BQ7:BY7" si="21">BQ8</f>
        <v>72.8</v>
      </c>
      <c r="BR7" s="52">
        <f t="shared" si="21"/>
        <v>63.5</v>
      </c>
      <c r="BS7" s="52">
        <f t="shared" si="21"/>
        <v>65.8</v>
      </c>
      <c r="BT7" s="52">
        <f t="shared" si="21"/>
        <v>64.5</v>
      </c>
      <c r="BU7" s="52">
        <f t="shared" si="21"/>
        <v>77.599999999999994</v>
      </c>
      <c r="BV7" s="52">
        <f t="shared" si="21"/>
        <v>77</v>
      </c>
      <c r="BW7" s="52">
        <f t="shared" si="21"/>
        <v>68.400000000000006</v>
      </c>
      <c r="BX7" s="52">
        <f t="shared" si="21"/>
        <v>68.2</v>
      </c>
      <c r="BY7" s="52">
        <f t="shared" si="21"/>
        <v>68.400000000000006</v>
      </c>
      <c r="BZ7" s="52"/>
      <c r="CA7" s="53">
        <f>CA8</f>
        <v>42014</v>
      </c>
      <c r="CB7" s="53">
        <f t="shared" ref="CB7:CJ7" si="22">CB8</f>
        <v>43637</v>
      </c>
      <c r="CC7" s="53">
        <f t="shared" si="22"/>
        <v>48155</v>
      </c>
      <c r="CD7" s="53">
        <f t="shared" si="22"/>
        <v>47508</v>
      </c>
      <c r="CE7" s="53">
        <f t="shared" si="22"/>
        <v>50558</v>
      </c>
      <c r="CF7" s="53">
        <f t="shared" si="22"/>
        <v>59108</v>
      </c>
      <c r="CG7" s="53">
        <f t="shared" si="22"/>
        <v>60271</v>
      </c>
      <c r="CH7" s="53">
        <f t="shared" si="22"/>
        <v>63766</v>
      </c>
      <c r="CI7" s="53">
        <f t="shared" si="22"/>
        <v>66386</v>
      </c>
      <c r="CJ7" s="53">
        <f t="shared" si="22"/>
        <v>69418</v>
      </c>
      <c r="CK7" s="52"/>
      <c r="CL7" s="53">
        <f>CL8</f>
        <v>11142</v>
      </c>
      <c r="CM7" s="53">
        <f t="shared" ref="CM7:CU7" si="23">CM8</f>
        <v>11416</v>
      </c>
      <c r="CN7" s="53">
        <f t="shared" si="23"/>
        <v>11838</v>
      </c>
      <c r="CO7" s="53">
        <f t="shared" si="23"/>
        <v>11946</v>
      </c>
      <c r="CP7" s="53">
        <f t="shared" si="23"/>
        <v>12657</v>
      </c>
      <c r="CQ7" s="53">
        <f t="shared" si="23"/>
        <v>15887</v>
      </c>
      <c r="CR7" s="53">
        <f t="shared" si="23"/>
        <v>16979</v>
      </c>
      <c r="CS7" s="53">
        <f t="shared" si="23"/>
        <v>18423</v>
      </c>
      <c r="CT7" s="53">
        <f t="shared" si="23"/>
        <v>19190</v>
      </c>
      <c r="CU7" s="53">
        <f t="shared" si="23"/>
        <v>19216</v>
      </c>
      <c r="CV7" s="52"/>
      <c r="CW7" s="52">
        <f>CW8</f>
        <v>63.9</v>
      </c>
      <c r="CX7" s="52">
        <f t="shared" ref="CX7:DF7" si="24">CX8</f>
        <v>64.7</v>
      </c>
      <c r="CY7" s="52">
        <f t="shared" si="24"/>
        <v>66.5</v>
      </c>
      <c r="CZ7" s="52">
        <f t="shared" si="24"/>
        <v>59</v>
      </c>
      <c r="DA7" s="52">
        <f t="shared" si="24"/>
        <v>57.9</v>
      </c>
      <c r="DB7" s="52">
        <f t="shared" si="24"/>
        <v>53</v>
      </c>
      <c r="DC7" s="52">
        <f t="shared" si="24"/>
        <v>53</v>
      </c>
      <c r="DD7" s="52">
        <f t="shared" si="24"/>
        <v>56.7</v>
      </c>
      <c r="DE7" s="52">
        <f t="shared" si="24"/>
        <v>54.2</v>
      </c>
      <c r="DF7" s="52">
        <f t="shared" si="24"/>
        <v>53.9</v>
      </c>
      <c r="DG7" s="52"/>
      <c r="DH7" s="52">
        <f>DH8</f>
        <v>18.3</v>
      </c>
      <c r="DI7" s="52">
        <f t="shared" ref="DI7:DQ7" si="25">DI8</f>
        <v>17.7</v>
      </c>
      <c r="DJ7" s="52">
        <f t="shared" si="25"/>
        <v>17.8</v>
      </c>
      <c r="DK7" s="52">
        <f t="shared" si="25"/>
        <v>18.2</v>
      </c>
      <c r="DL7" s="52">
        <f t="shared" si="25"/>
        <v>17.5</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63.3</v>
      </c>
      <c r="EE7" s="52">
        <f t="shared" ref="EE7:EM7" si="27">EE8</f>
        <v>65.5</v>
      </c>
      <c r="EF7" s="52">
        <f t="shared" si="27"/>
        <v>66.599999999999994</v>
      </c>
      <c r="EG7" s="52">
        <f t="shared" si="27"/>
        <v>67.2</v>
      </c>
      <c r="EH7" s="52">
        <f t="shared" si="27"/>
        <v>68.099999999999994</v>
      </c>
      <c r="EI7" s="52">
        <f t="shared" si="27"/>
        <v>53.7</v>
      </c>
      <c r="EJ7" s="52">
        <f t="shared" si="27"/>
        <v>56.4</v>
      </c>
      <c r="EK7" s="52">
        <f t="shared" si="27"/>
        <v>56.8</v>
      </c>
      <c r="EL7" s="52">
        <f t="shared" si="27"/>
        <v>58.5</v>
      </c>
      <c r="EM7" s="52">
        <f t="shared" si="27"/>
        <v>57.4</v>
      </c>
      <c r="EN7" s="52"/>
      <c r="EO7" s="52">
        <f>EO8</f>
        <v>78.099999999999994</v>
      </c>
      <c r="EP7" s="52">
        <f t="shared" ref="EP7:EX7" si="28">EP8</f>
        <v>82.8</v>
      </c>
      <c r="EQ7" s="52">
        <f t="shared" si="28"/>
        <v>83.5</v>
      </c>
      <c r="ER7" s="52">
        <f t="shared" si="28"/>
        <v>82.1</v>
      </c>
      <c r="ES7" s="52">
        <f t="shared" si="28"/>
        <v>82</v>
      </c>
      <c r="ET7" s="52">
        <f t="shared" si="28"/>
        <v>69.3</v>
      </c>
      <c r="EU7" s="52">
        <f t="shared" si="28"/>
        <v>71.099999999999994</v>
      </c>
      <c r="EV7" s="52">
        <f t="shared" si="28"/>
        <v>69.8</v>
      </c>
      <c r="EW7" s="52">
        <f t="shared" si="28"/>
        <v>69.7</v>
      </c>
      <c r="EX7" s="52">
        <f t="shared" si="28"/>
        <v>68.8</v>
      </c>
      <c r="EY7" s="52"/>
      <c r="EZ7" s="53">
        <f>EZ8</f>
        <v>49470429</v>
      </c>
      <c r="FA7" s="53">
        <f t="shared" ref="FA7:FI7" si="29">FA8</f>
        <v>49569025</v>
      </c>
      <c r="FB7" s="53">
        <f t="shared" si="29"/>
        <v>49455671</v>
      </c>
      <c r="FC7" s="53">
        <f t="shared" si="29"/>
        <v>49717088</v>
      </c>
      <c r="FD7" s="53">
        <f t="shared" si="29"/>
        <v>49713219</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172022</v>
      </c>
      <c r="D8" s="55">
        <v>46</v>
      </c>
      <c r="E8" s="55">
        <v>6</v>
      </c>
      <c r="F8" s="55">
        <v>0</v>
      </c>
      <c r="G8" s="55">
        <v>1</v>
      </c>
      <c r="H8" s="55" t="s">
        <v>163</v>
      </c>
      <c r="I8" s="55" t="s">
        <v>164</v>
      </c>
      <c r="J8" s="55" t="s">
        <v>165</v>
      </c>
      <c r="K8" s="55" t="s">
        <v>166</v>
      </c>
      <c r="L8" s="55" t="s">
        <v>167</v>
      </c>
      <c r="M8" s="55" t="s">
        <v>168</v>
      </c>
      <c r="N8" s="55" t="s">
        <v>169</v>
      </c>
      <c r="O8" s="55" t="s">
        <v>170</v>
      </c>
      <c r="P8" s="55" t="s">
        <v>171</v>
      </c>
      <c r="Q8" s="56">
        <v>23</v>
      </c>
      <c r="R8" s="55" t="s">
        <v>172</v>
      </c>
      <c r="S8" s="55" t="s">
        <v>173</v>
      </c>
      <c r="T8" s="55" t="s">
        <v>174</v>
      </c>
      <c r="U8" s="56">
        <v>49259</v>
      </c>
      <c r="V8" s="56">
        <v>38640</v>
      </c>
      <c r="W8" s="55" t="s">
        <v>40</v>
      </c>
      <c r="X8" s="55" t="s">
        <v>175</v>
      </c>
      <c r="Y8" s="57" t="s">
        <v>176</v>
      </c>
      <c r="Z8" s="56">
        <v>330</v>
      </c>
      <c r="AA8" s="56" t="s">
        <v>40</v>
      </c>
      <c r="AB8" s="56" t="s">
        <v>40</v>
      </c>
      <c r="AC8" s="56">
        <v>100</v>
      </c>
      <c r="AD8" s="56">
        <v>4</v>
      </c>
      <c r="AE8" s="56">
        <v>434</v>
      </c>
      <c r="AF8" s="56">
        <v>280</v>
      </c>
      <c r="AG8" s="56" t="s">
        <v>40</v>
      </c>
      <c r="AH8" s="56">
        <v>280</v>
      </c>
      <c r="AI8" s="58">
        <v>101.1</v>
      </c>
      <c r="AJ8" s="58">
        <v>101.6</v>
      </c>
      <c r="AK8" s="58">
        <v>124.7</v>
      </c>
      <c r="AL8" s="58">
        <v>122.2</v>
      </c>
      <c r="AM8" s="58">
        <v>119.1</v>
      </c>
      <c r="AN8" s="58">
        <v>99</v>
      </c>
      <c r="AO8" s="58">
        <v>99</v>
      </c>
      <c r="AP8" s="58">
        <v>103.9</v>
      </c>
      <c r="AQ8" s="58">
        <v>106.6</v>
      </c>
      <c r="AR8" s="58">
        <v>103.5</v>
      </c>
      <c r="AS8" s="58">
        <v>103.5</v>
      </c>
      <c r="AT8" s="58">
        <v>94.3</v>
      </c>
      <c r="AU8" s="58">
        <v>94.2</v>
      </c>
      <c r="AV8" s="58">
        <v>93</v>
      </c>
      <c r="AW8" s="58">
        <v>98.9</v>
      </c>
      <c r="AX8" s="58">
        <v>100.9</v>
      </c>
      <c r="AY8" s="58">
        <v>92.3</v>
      </c>
      <c r="AZ8" s="58">
        <v>92.4</v>
      </c>
      <c r="BA8" s="58">
        <v>87.5</v>
      </c>
      <c r="BB8" s="58">
        <v>89.4</v>
      </c>
      <c r="BC8" s="58">
        <v>88.9</v>
      </c>
      <c r="BD8" s="58">
        <v>86.4</v>
      </c>
      <c r="BE8" s="59">
        <v>93.2</v>
      </c>
      <c r="BF8" s="59">
        <v>93</v>
      </c>
      <c r="BG8" s="59">
        <v>91.6</v>
      </c>
      <c r="BH8" s="59">
        <v>96.1</v>
      </c>
      <c r="BI8" s="59">
        <v>98.4</v>
      </c>
      <c r="BJ8" s="59">
        <v>89.7</v>
      </c>
      <c r="BK8" s="59">
        <v>89.9</v>
      </c>
      <c r="BL8" s="59">
        <v>84.9</v>
      </c>
      <c r="BM8" s="59">
        <v>86.9</v>
      </c>
      <c r="BN8" s="59">
        <v>86.4</v>
      </c>
      <c r="BO8" s="59">
        <v>83.7</v>
      </c>
      <c r="BP8" s="58">
        <v>76.8</v>
      </c>
      <c r="BQ8" s="58">
        <v>72.8</v>
      </c>
      <c r="BR8" s="58">
        <v>63.5</v>
      </c>
      <c r="BS8" s="58">
        <v>65.8</v>
      </c>
      <c r="BT8" s="58">
        <v>64.5</v>
      </c>
      <c r="BU8" s="58">
        <v>77.599999999999994</v>
      </c>
      <c r="BV8" s="58">
        <v>77</v>
      </c>
      <c r="BW8" s="58">
        <v>68.400000000000006</v>
      </c>
      <c r="BX8" s="58">
        <v>68.2</v>
      </c>
      <c r="BY8" s="58">
        <v>68.400000000000006</v>
      </c>
      <c r="BZ8" s="58">
        <v>66.8</v>
      </c>
      <c r="CA8" s="59">
        <v>42014</v>
      </c>
      <c r="CB8" s="59">
        <v>43637</v>
      </c>
      <c r="CC8" s="59">
        <v>48155</v>
      </c>
      <c r="CD8" s="59">
        <v>47508</v>
      </c>
      <c r="CE8" s="59">
        <v>50558</v>
      </c>
      <c r="CF8" s="59">
        <v>59108</v>
      </c>
      <c r="CG8" s="59">
        <v>60271</v>
      </c>
      <c r="CH8" s="59">
        <v>63766</v>
      </c>
      <c r="CI8" s="59">
        <v>66386</v>
      </c>
      <c r="CJ8" s="59">
        <v>69418</v>
      </c>
      <c r="CK8" s="58">
        <v>61837</v>
      </c>
      <c r="CL8" s="59">
        <v>11142</v>
      </c>
      <c r="CM8" s="59">
        <v>11416</v>
      </c>
      <c r="CN8" s="59">
        <v>11838</v>
      </c>
      <c r="CO8" s="59">
        <v>11946</v>
      </c>
      <c r="CP8" s="59">
        <v>12657</v>
      </c>
      <c r="CQ8" s="59">
        <v>15887</v>
      </c>
      <c r="CR8" s="59">
        <v>16979</v>
      </c>
      <c r="CS8" s="59">
        <v>18423</v>
      </c>
      <c r="CT8" s="59">
        <v>19190</v>
      </c>
      <c r="CU8" s="59">
        <v>19216</v>
      </c>
      <c r="CV8" s="58">
        <v>17600</v>
      </c>
      <c r="CW8" s="59">
        <v>63.9</v>
      </c>
      <c r="CX8" s="59">
        <v>64.7</v>
      </c>
      <c r="CY8" s="59">
        <v>66.5</v>
      </c>
      <c r="CZ8" s="59">
        <v>59</v>
      </c>
      <c r="DA8" s="59">
        <v>57.9</v>
      </c>
      <c r="DB8" s="59">
        <v>53</v>
      </c>
      <c r="DC8" s="59">
        <v>53</v>
      </c>
      <c r="DD8" s="59">
        <v>56.7</v>
      </c>
      <c r="DE8" s="59">
        <v>54.2</v>
      </c>
      <c r="DF8" s="59">
        <v>53.9</v>
      </c>
      <c r="DG8" s="59">
        <v>55.6</v>
      </c>
      <c r="DH8" s="59">
        <v>18.3</v>
      </c>
      <c r="DI8" s="59">
        <v>17.7</v>
      </c>
      <c r="DJ8" s="59">
        <v>17.8</v>
      </c>
      <c r="DK8" s="59">
        <v>18.2</v>
      </c>
      <c r="DL8" s="59">
        <v>17.5</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63.3</v>
      </c>
      <c r="EE8" s="58">
        <v>65.5</v>
      </c>
      <c r="EF8" s="58">
        <v>66.599999999999994</v>
      </c>
      <c r="EG8" s="58">
        <v>67.2</v>
      </c>
      <c r="EH8" s="58">
        <v>68.099999999999994</v>
      </c>
      <c r="EI8" s="58">
        <v>53.7</v>
      </c>
      <c r="EJ8" s="58">
        <v>56.4</v>
      </c>
      <c r="EK8" s="58">
        <v>56.8</v>
      </c>
      <c r="EL8" s="58">
        <v>58.5</v>
      </c>
      <c r="EM8" s="58">
        <v>57.4</v>
      </c>
      <c r="EN8" s="58">
        <v>56.4</v>
      </c>
      <c r="EO8" s="58">
        <v>78.099999999999994</v>
      </c>
      <c r="EP8" s="58">
        <v>82.8</v>
      </c>
      <c r="EQ8" s="58">
        <v>83.5</v>
      </c>
      <c r="ER8" s="58">
        <v>82.1</v>
      </c>
      <c r="ES8" s="58">
        <v>82</v>
      </c>
      <c r="ET8" s="58">
        <v>69.3</v>
      </c>
      <c r="EU8" s="58">
        <v>71.099999999999994</v>
      </c>
      <c r="EV8" s="58">
        <v>69.8</v>
      </c>
      <c r="EW8" s="58">
        <v>69.7</v>
      </c>
      <c r="EX8" s="58">
        <v>68.8</v>
      </c>
      <c r="EY8" s="58">
        <v>70.7</v>
      </c>
      <c r="EZ8" s="59">
        <v>49470429</v>
      </c>
      <c r="FA8" s="59">
        <v>49569025</v>
      </c>
      <c r="FB8" s="59">
        <v>49455671</v>
      </c>
      <c r="FC8" s="59">
        <v>49717088</v>
      </c>
      <c r="FD8" s="59">
        <v>49713219</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2024-01-31T08:45:16Z</cp:lastPrinted>
  <dcterms:created xsi:type="dcterms:W3CDTF">2023-12-20T05:07:14Z</dcterms:created>
  <dcterms:modified xsi:type="dcterms:W3CDTF">2024-03-05T07:46:32Z</dcterms:modified>
  <cp:category/>
</cp:coreProperties>
</file>