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5農集\"/>
    </mc:Choice>
  </mc:AlternateContent>
  <xr:revisionPtr revIDLastSave="0" documentId="13_ncr:1_{83B4FDDF-E90B-4952-8E04-ECCB9C783D18}" xr6:coauthVersionLast="47" xr6:coauthVersionMax="47" xr10:uidLastSave="{00000000-0000-0000-0000-000000000000}"/>
  <workbookProtection workbookAlgorithmName="SHA-512" workbookHashValue="fRdP4iPuBoRpEHd6Jqp8u4aQGnxsYzyaQ0DW7R1a03zz8maIBvqSX34UmzJsfybtee773OB2az0tljcBiMDJIw==" workbookSaltValue="IH7mM1KcwNaoUy2qPV7Xl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P10" i="4"/>
  <c r="I10"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<sst xmlns="http://schemas.openxmlformats.org/spreadsheetml/2006/main" count="231" uniqueCount="118">
  <si>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</si>
  <si>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</si>
  <si>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</si>
  <si>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</si>
  <si>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</si>
  <si>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</si>
  <si>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</si>
  <si>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</si>
  <si>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</si>
  <si>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</si>
  <si>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</si>
  <si>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</si>
  <si>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</si>
  <si>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</si>
  <si>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</si>
  <si>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</si>
  <si>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</si>
  <si>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</si>
  <si>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</si>
  <si>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</si>
  <si>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</si>
  <si>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</si>
  <si>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</si>
  <si>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</si>
  <si>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</si>
  <si>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</si>
  <si>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</si>
  <si>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</si>
  <si>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</si>
  <si>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</si>
  <si>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</si>
  <si>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</si>
  <si>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</si>
  <si>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</si>
  <si>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</si>
  <si>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</si>
  <si>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</si>
  <si>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</si>
  <si>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</si>
  <si>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</si>
  <si>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</si>
  <si>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</si>
  <si>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</si>
  <si>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</si>
  <si>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</si>
  <si>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</si>
  <si>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</si>
  <si>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</si>
  <si>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</si>
  <si>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</si>
  <si>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</si>
  <si>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</si>
  <si>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</si>
  <si>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</si>
  <si>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</si>
  <si>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</si>
  <si>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</si>
  <si>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</si>
  <si>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</si>
  <si>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</si>
  <si>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</si>
  <si>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</si>
  <si>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</si>
  <si>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</si>
  <si>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</si>
  <si>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</si>
  <si>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</si>
  <si>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</si>
  <si>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</si>
  <si>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</si>
  <si>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</si>
  <si>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</si>
  <si>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</si>
  <si>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</si>
  <si>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</si>
  <si>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</si>
  <si>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</si>
  <si>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</si>
  <si>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</si>
  <si>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</si>
  <si>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</si>
  <si>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</si>
  <si>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</si>
  <si>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</si>
  <si>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</si>
  <si>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</si>
  <si>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</si>
  <si>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</si>
  <si>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</si>
  <si>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</si>
  <si>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</si>
  <si>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</si>
  <si>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</si>
  <si>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</si>
  <si>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</si>
  <si>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</si>
  <si>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</si>
  <si>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</si>
  <si>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</si>
  <si>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</si>
  <si>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</si>
  <si>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</si>
  <si>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</si>
  <si>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</si>
  <si>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</si>
  <si>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</si>
  <si>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</si>
  <si>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</si>
  <si>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</si>
  <si>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</si>
  <si>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</si>
  <si>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</si>
  <si>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</si>
  <si>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</si>
  <si>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</si>
  <si>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本事業の整備は完了しており、今後、接続率の上昇により、使用料収入は安定していく予定であるが、人口減少による収益の減少が予測されるため、黒字化は難しい状況である。
　人口減少の傾向であるが、流動比率、経常収支比率の改善に向けて費用削減、施設利用率の向上に取り組む必要がある。</t>
    <rPh sb="88" eb="90">
      <t>ケイコウ</t>
    </rPh>
    <phoneticPr fontId="4"/>
  </si>
  <si>
    <t>　供用開始後25年以上経過している施設もあり、施設及び管路の老朽化が進んでいることから、今後、農業集落排水を公共下水道に接続、及び処理施設の統合・廃止を進め、現存の施設をより最適に有効活用を図りながら、平準化と長寿命化に努めていく。</t>
    <phoneticPr fontId="4"/>
  </si>
  <si>
    <t>　本事業は、令和元年度に整備を完了しており、今後は、更新と維持管理に重点を置く。
　人口減少等により有収水量の減少も見込まれることから、水洗化率の向上と維持管理費の節減や施設の有効活用により経費を削減し、健全な経営に努めていく。
　また、二つの浄化センターの統廃合、処理区域の統合を進め、農業集落排水を公共下水道への接続と施設等の最適化を図り、健全な経営を行っていく。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</si>
</sst>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4C-4B62-8EBF-1129BF620AA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C54C-4B62-8EBF-1129BF620AA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46.15</c:v>
                </c:pt>
                <c:pt idx="1">
                  <c:v>45.2</c:v>
                </c:pt>
                <c:pt idx="2">
                  <c:v>45.2</c:v>
                </c:pt>
                <c:pt idx="3">
                  <c:v>47.31</c:v>
                </c:pt>
                <c:pt idx="4">
                  <c:v>54.21</c:v>
                </c:pt>
              </c:numCache>
            </c:numRef>
          </c:val>
          <c:extLst>
            <c:ext xmlns:c16="http://schemas.microsoft.com/office/drawing/2014/chart" uri="{C3380CC4-5D6E-409C-BE32-E72D297353CC}">
              <c16:uniqueId val="{00000000-FB47-4088-BD07-8C42BDF500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FB47-4088-BD07-8C42BDF500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90.27</c:v>
                </c:pt>
                <c:pt idx="1">
                  <c:v>85.5</c:v>
                </c:pt>
                <c:pt idx="2">
                  <c:v>83.13</c:v>
                </c:pt>
                <c:pt idx="3">
                  <c:v>83.83</c:v>
                </c:pt>
                <c:pt idx="4">
                  <c:v>80.58</c:v>
                </c:pt>
              </c:numCache>
            </c:numRef>
          </c:val>
          <c:extLst>
            <c:ext xmlns:c16="http://schemas.microsoft.com/office/drawing/2014/chart" uri="{C3380CC4-5D6E-409C-BE32-E72D297353CC}">
              <c16:uniqueId val="{00000000-46AA-40F5-9895-8DCD62D52A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46AA-40F5-9895-8DCD62D52A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96.1</c:v>
                </c:pt>
                <c:pt idx="1">
                  <c:v>99.8</c:v>
                </c:pt>
                <c:pt idx="2">
                  <c:v>97.47</c:v>
                </c:pt>
                <c:pt idx="3">
                  <c:v>98.02</c:v>
                </c:pt>
                <c:pt idx="4">
                  <c:v>103.42</c:v>
                </c:pt>
              </c:numCache>
            </c:numRef>
          </c:val>
          <c:extLst>
            <c:ext xmlns:c16="http://schemas.microsoft.com/office/drawing/2014/chart" uri="{C3380CC4-5D6E-409C-BE32-E72D297353CC}">
              <c16:uniqueId val="{00000000-E522-4196-ADB3-38B925AC1B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101.91</c:v>
                </c:pt>
                <c:pt idx="2">
                  <c:v>103.09</c:v>
                </c:pt>
                <c:pt idx="3">
                  <c:v>102.11</c:v>
                </c:pt>
                <c:pt idx="4">
                  <c:v>101.91</c:v>
                </c:pt>
              </c:numCache>
            </c:numRef>
          </c:val>
          <c:smooth val="0"/>
          <c:extLst>
            <c:ext xmlns:c16="http://schemas.microsoft.com/office/drawing/2014/chart" uri="{C3380CC4-5D6E-409C-BE32-E72D297353CC}">
              <c16:uniqueId val="{00000001-E522-4196-ADB3-38B925AC1B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7.84</c:v>
                </c:pt>
                <c:pt idx="1">
                  <c:v>9.52</c:v>
                </c:pt>
                <c:pt idx="2">
                  <c:v>12.43</c:v>
                </c:pt>
                <c:pt idx="3">
                  <c:v>15.29</c:v>
                </c:pt>
                <c:pt idx="4">
                  <c:v>18.12</c:v>
                </c:pt>
              </c:numCache>
            </c:numRef>
          </c:val>
          <c:extLst>
            <c:ext xmlns:c16="http://schemas.microsoft.com/office/drawing/2014/chart" uri="{C3380CC4-5D6E-409C-BE32-E72D297353CC}">
              <c16:uniqueId val="{00000000-7BCE-4256-85C0-309AB83021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28.19</c:v>
                </c:pt>
                <c:pt idx="2">
                  <c:v>24.8</c:v>
                </c:pt>
                <c:pt idx="3">
                  <c:v>28.12</c:v>
                </c:pt>
                <c:pt idx="4">
                  <c:v>28.79</c:v>
                </c:pt>
              </c:numCache>
            </c:numRef>
          </c:val>
          <c:smooth val="0"/>
          <c:extLst>
            <c:ext xmlns:c16="http://schemas.microsoft.com/office/drawing/2014/chart" uri="{C3380CC4-5D6E-409C-BE32-E72D297353CC}">
              <c16:uniqueId val="{00000001-7BCE-4256-85C0-309AB83021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A9-4495-BD21-8C38EDF72B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A9-4495-BD21-8C38EDF72B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11.16</c:v>
                </c:pt>
                <c:pt idx="1">
                  <c:v>0</c:v>
                </c:pt>
                <c:pt idx="2" formatCode="#,##0.00;&quot;△&quot;#,##0.00;&quot;-&quot;">
                  <c:v>7.69</c:v>
                </c:pt>
                <c:pt idx="3" formatCode="#,##0.00;&quot;△&quot;#,##0.00;&quot;-&quot;">
                  <c:v>14.84</c:v>
                </c:pt>
                <c:pt idx="4" formatCode="#,##0.00;&quot;△&quot;#,##0.00;&quot;-&quot;">
                  <c:v>2.84</c:v>
                </c:pt>
              </c:numCache>
            </c:numRef>
          </c:val>
          <c:extLst>
            <c:ext xmlns:c16="http://schemas.microsoft.com/office/drawing/2014/chart" uri="{C3380CC4-5D6E-409C-BE32-E72D297353CC}">
              <c16:uniqueId val="{00000000-CAEC-416D-BD79-87C27C5A49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127.98</c:v>
                </c:pt>
                <c:pt idx="2">
                  <c:v>101.24</c:v>
                </c:pt>
                <c:pt idx="3">
                  <c:v>124.9</c:v>
                </c:pt>
                <c:pt idx="4">
                  <c:v>124.8</c:v>
                </c:pt>
              </c:numCache>
            </c:numRef>
          </c:val>
          <c:smooth val="0"/>
          <c:extLst>
            <c:ext xmlns:c16="http://schemas.microsoft.com/office/drawing/2014/chart" uri="{C3380CC4-5D6E-409C-BE32-E72D297353CC}">
              <c16:uniqueId val="{00000001-CAEC-416D-BD79-87C27C5A49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35.46</c:v>
                </c:pt>
                <c:pt idx="1">
                  <c:v>5.53</c:v>
                </c:pt>
                <c:pt idx="2">
                  <c:v>5.59</c:v>
                </c:pt>
                <c:pt idx="3">
                  <c:v>7.76</c:v>
                </c:pt>
                <c:pt idx="4">
                  <c:v>18.8</c:v>
                </c:pt>
              </c:numCache>
            </c:numRef>
          </c:val>
          <c:extLst>
            <c:ext xmlns:c16="http://schemas.microsoft.com/office/drawing/2014/chart" uri="{C3380CC4-5D6E-409C-BE32-E72D297353CC}">
              <c16:uniqueId val="{00000000-A908-4213-AD9C-EAA70730E11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44.14</c:v>
                </c:pt>
                <c:pt idx="2">
                  <c:v>37.24</c:v>
                </c:pt>
                <c:pt idx="3">
                  <c:v>33.58</c:v>
                </c:pt>
                <c:pt idx="4">
                  <c:v>35.42</c:v>
                </c:pt>
              </c:numCache>
            </c:numRef>
          </c:val>
          <c:smooth val="0"/>
          <c:extLst>
            <c:ext xmlns:c16="http://schemas.microsoft.com/office/drawing/2014/chart" uri="{C3380CC4-5D6E-409C-BE32-E72D297353CC}">
              <c16:uniqueId val="{00000001-A908-4213-AD9C-EAA70730E11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555.41999999999996</c:v>
                </c:pt>
                <c:pt idx="1">
                  <c:v>430.58</c:v>
                </c:pt>
                <c:pt idx="2">
                  <c:v>390.76</c:v>
                </c:pt>
                <c:pt idx="3">
                  <c:v>1167.42</c:v>
                </c:pt>
                <c:pt idx="4">
                  <c:v>1199.29</c:v>
                </c:pt>
              </c:numCache>
            </c:numRef>
          </c:val>
          <c:extLst>
            <c:ext xmlns:c16="http://schemas.microsoft.com/office/drawing/2014/chart" uri="{C3380CC4-5D6E-409C-BE32-E72D297353CC}">
              <c16:uniqueId val="{00000000-248B-4585-904A-D541884993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248B-4585-904A-D541884993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68.150000000000006</c:v>
                </c:pt>
                <c:pt idx="1">
                  <c:v>72.94</c:v>
                </c:pt>
                <c:pt idx="2">
                  <c:v>77.06</c:v>
                </c:pt>
                <c:pt idx="3">
                  <c:v>82.4</c:v>
                </c:pt>
                <c:pt idx="4">
                  <c:v>86.84</c:v>
                </c:pt>
              </c:numCache>
            </c:numRef>
          </c:val>
          <c:extLst>
            <c:ext xmlns:c16="http://schemas.microsoft.com/office/drawing/2014/chart" uri="{C3380CC4-5D6E-409C-BE32-E72D297353CC}">
              <c16:uniqueId val="{00000000-655D-4E51-AECF-0F7D08CD51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655D-4E51-AECF-0F7D08CD51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194.63</c:v>
                </c:pt>
                <c:pt idx="1">
                  <c:v>182.23</c:v>
                </c:pt>
                <c:pt idx="2">
                  <c:v>171.15</c:v>
                </c:pt>
                <c:pt idx="3">
                  <c:v>160.5</c:v>
                </c:pt>
                <c:pt idx="4">
                  <c:v>152.44999999999999</c:v>
                </c:pt>
              </c:numCache>
            </c:numRef>
          </c:val>
          <c:extLst>
            <c:ext xmlns:c16="http://schemas.microsoft.com/office/drawing/2014/chart" uri="{C3380CC4-5D6E-409C-BE32-E72D297353CC}">
              <c16:uniqueId val="{00000000-07C2-4045-8DAC-0434E1A31D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07C2-4045-8DAC-0434E1A31D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加賀市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63486</v>
      </c>
      <c r="AM8" s="37"/>
      <c r="AN8" s="37"/>
      <c r="AO8" s="37"/>
      <c r="AP8" s="37"/>
      <c r="AQ8" s="37"/>
      <c r="AR8" s="37"/>
      <c r="AS8" s="37"/>
      <c r="AT8" s="38">
        <f>データ!T6</f>
        <v>305.87</v>
      </c>
      <c r="AU8" s="38"/>
      <c r="AV8" s="38"/>
      <c r="AW8" s="38"/>
      <c r="AX8" s="38"/>
      <c r="AY8" s="38"/>
      <c r="AZ8" s="38"/>
      <c r="BA8" s="38"/>
      <c r="BB8" s="38">
        <f>データ!U6</f>
        <v>207.56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46.23</v>
      </c>
      <c r="J10" s="38"/>
      <c r="K10" s="38"/>
      <c r="L10" s="38"/>
      <c r="M10" s="38"/>
      <c r="N10" s="38"/>
      <c r="O10" s="38"/>
      <c r="P10" s="38">
        <f>データ!P6</f>
        <v>6.2</v>
      </c>
      <c r="Q10" s="38"/>
      <c r="R10" s="38"/>
      <c r="S10" s="38"/>
      <c r="T10" s="38"/>
      <c r="U10" s="38"/>
      <c r="V10" s="38"/>
      <c r="W10" s="38">
        <f>データ!Q6</f>
        <v>79.790000000000006</v>
      </c>
      <c r="X10" s="38"/>
      <c r="Y10" s="38"/>
      <c r="Z10" s="38"/>
      <c r="AA10" s="38"/>
      <c r="AB10" s="38"/>
      <c r="AC10" s="38"/>
      <c r="AD10" s="37">
        <f>データ!R6</f>
        <v>2700</v>
      </c>
      <c r="AE10" s="37"/>
      <c r="AF10" s="37"/>
      <c r="AG10" s="37"/>
      <c r="AH10" s="37"/>
      <c r="AI10" s="37"/>
      <c r="AJ10" s="37"/>
      <c r="AK10" s="2"/>
      <c r="AL10" s="37">
        <f>データ!V6</f>
        <v>3913</v>
      </c>
      <c r="AM10" s="37"/>
      <c r="AN10" s="37"/>
      <c r="AO10" s="37"/>
      <c r="AP10" s="37"/>
      <c r="AQ10" s="37"/>
      <c r="AR10" s="37"/>
      <c r="AS10" s="37"/>
      <c r="AT10" s="38">
        <f>データ!W6</f>
        <v>2.86</v>
      </c>
      <c r="AU10" s="38"/>
      <c r="AV10" s="38"/>
      <c r="AW10" s="38"/>
      <c r="AX10" s="38"/>
      <c r="AY10" s="38"/>
      <c r="AZ10" s="38"/>
      <c r="BA10" s="38"/>
      <c r="BB10" s="38">
        <f>データ!X6</f>
        <v>1368.18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uXtlly0cbz3hWiz5r6qcEhevGJKQKZgpWREuiW6tB1klN5j1XLBxFtPUYaPWo8u2OeY+8lCPjfsSYmjGpDC0Q==" saltValue="ORLLCQJ6kGB7PVo8ylUH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172065</v>
      </c>
      <c r="D6" s="19">
        <f t="shared" si="3"/>
        <v>46</v>
      </c>
      <c r="E6" s="19">
        <f t="shared" si="3"/>
        <v>17</v>
      </c>
      <c r="F6" s="19">
        <f t="shared" si="3"/>
        <v>5</v>
      </c>
      <c r="G6" s="19">
        <f t="shared" si="3"/>
        <v>0</v>
      </c>
      <c r="H6" s="19" t="str">
        <f t="shared" si="3"/>
        <v>石川県　加賀市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46.23</v>
      </c>
      <c r="P6" s="20">
        <f t="shared" si="3"/>
        <v>6.2</v>
      </c>
      <c r="Q6" s="20">
        <f t="shared" si="3"/>
        <v>79.790000000000006</v>
      </c>
      <c r="R6" s="20">
        <f t="shared" si="3"/>
        <v>2700</v>
      </c>
      <c r="S6" s="20">
        <f t="shared" si="3"/>
        <v>63486</v>
      </c>
      <c r="T6" s="20">
        <f t="shared" si="3"/>
        <v>305.87</v>
      </c>
      <c r="U6" s="20">
        <f t="shared" si="3"/>
        <v>207.56</v>
      </c>
      <c r="V6" s="20">
        <f t="shared" si="3"/>
        <v>3913</v>
      </c>
      <c r="W6" s="20">
        <f t="shared" si="3"/>
        <v>2.86</v>
      </c>
      <c r="X6" s="20">
        <f t="shared" si="3"/>
        <v>1368.18</v>
      </c>
      <c r="Y6" s="21">
        <f>IF(Y7="",NA(),Y7)</f>
        <v>96.1</v>
      </c>
      <c r="Z6" s="21">
        <f t="shared" ref="Z6:AH6" si="4">IF(Z7="",NA(),Z7)</f>
        <v>99.8</v>
      </c>
      <c r="AA6" s="21">
        <f t="shared" si="4"/>
        <v>97.47</v>
      </c>
      <c r="AB6" s="21">
        <f t="shared" si="4"/>
        <v>98.02</v>
      </c>
      <c r="AC6" s="21">
        <f t="shared" si="4"/>
        <v>103.42</v>
      </c>
      <c r="AD6" s="21">
        <f t="shared" si="4"/>
        <v>101.77</v>
      </c>
      <c r="AE6" s="21">
        <f t="shared" si="4"/>
        <v>101.91</v>
      </c>
      <c r="AF6" s="21">
        <f t="shared" si="4"/>
        <v>103.09</v>
      </c>
      <c r="AG6" s="21">
        <f t="shared" si="4"/>
        <v>102.11</v>
      </c>
      <c r="AH6" s="21">
        <f t="shared" si="4"/>
        <v>101.91</v>
      </c>
      <c r="AI6" s="20" t="str">
        <f>IF(AI7="","",IF(AI7="-","【-】","【"&amp;SUBSTITUTE(TEXT(AI7,"#,##0.00"),"-","△")&amp;"】"))</f>
        <v>【103.61】</v>
      </c>
      <c r="AJ6" s="21">
        <f>IF(AJ7="",NA(),AJ7)</f>
        <v>11.16</v>
      </c>
      <c r="AK6" s="20">
        <f t="shared" ref="AK6:AS6" si="5">IF(AK7="",NA(),AK7)</f>
        <v>0</v>
      </c>
      <c r="AL6" s="21">
        <f t="shared" si="5"/>
        <v>7.69</v>
      </c>
      <c r="AM6" s="21">
        <f t="shared" si="5"/>
        <v>14.84</v>
      </c>
      <c r="AN6" s="21">
        <f t="shared" si="5"/>
        <v>2.84</v>
      </c>
      <c r="AO6" s="21">
        <f t="shared" si="5"/>
        <v>227.4</v>
      </c>
      <c r="AP6" s="21">
        <f t="shared" si="5"/>
        <v>127.98</v>
      </c>
      <c r="AQ6" s="21">
        <f t="shared" si="5"/>
        <v>101.24</v>
      </c>
      <c r="AR6" s="21">
        <f t="shared" si="5"/>
        <v>124.9</v>
      </c>
      <c r="AS6" s="21">
        <f t="shared" si="5"/>
        <v>124.8</v>
      </c>
      <c r="AT6" s="20" t="str">
        <f>IF(AT7="","",IF(AT7="-","【-】","【"&amp;SUBSTITUTE(TEXT(AT7,"#,##0.00"),"-","△")&amp;"】"))</f>
        <v>【133.62】</v>
      </c>
      <c r="AU6" s="21">
        <f>IF(AU7="",NA(),AU7)</f>
        <v>35.46</v>
      </c>
      <c r="AV6" s="21">
        <f t="shared" ref="AV6:BD6" si="6">IF(AV7="",NA(),AV7)</f>
        <v>5.53</v>
      </c>
      <c r="AW6" s="21">
        <f t="shared" si="6"/>
        <v>5.59</v>
      </c>
      <c r="AX6" s="21">
        <f t="shared" si="6"/>
        <v>7.76</v>
      </c>
      <c r="AY6" s="21">
        <f t="shared" si="6"/>
        <v>18.8</v>
      </c>
      <c r="AZ6" s="21">
        <f t="shared" si="6"/>
        <v>29.54</v>
      </c>
      <c r="BA6" s="21">
        <f t="shared" si="6"/>
        <v>44.14</v>
      </c>
      <c r="BB6" s="21">
        <f t="shared" si="6"/>
        <v>37.24</v>
      </c>
      <c r="BC6" s="21">
        <f t="shared" si="6"/>
        <v>33.58</v>
      </c>
      <c r="BD6" s="21">
        <f t="shared" si="6"/>
        <v>35.42</v>
      </c>
      <c r="BE6" s="20" t="str">
        <f>IF(BE7="","",IF(BE7="-","【-】","【"&amp;SUBSTITUTE(TEXT(BE7,"#,##0.00"),"-","△")&amp;"】"))</f>
        <v>【36.94】</v>
      </c>
      <c r="BF6" s="21">
        <f>IF(BF7="",NA(),BF7)</f>
        <v>555.41999999999996</v>
      </c>
      <c r="BG6" s="21">
        <f t="shared" ref="BG6:BO6" si="7">IF(BG7="",NA(),BG7)</f>
        <v>430.58</v>
      </c>
      <c r="BH6" s="21">
        <f t="shared" si="7"/>
        <v>390.76</v>
      </c>
      <c r="BI6" s="21">
        <f t="shared" si="7"/>
        <v>1167.42</v>
      </c>
      <c r="BJ6" s="21">
        <f t="shared" si="7"/>
        <v>1199.29</v>
      </c>
      <c r="BK6" s="21">
        <f t="shared" si="7"/>
        <v>789.46</v>
      </c>
      <c r="BL6" s="21">
        <f t="shared" si="7"/>
        <v>654.71</v>
      </c>
      <c r="BM6" s="21">
        <f t="shared" si="7"/>
        <v>783.8</v>
      </c>
      <c r="BN6" s="21">
        <f t="shared" si="7"/>
        <v>778.81</v>
      </c>
      <c r="BO6" s="21">
        <f t="shared" si="7"/>
        <v>718.49</v>
      </c>
      <c r="BP6" s="20" t="str">
        <f>IF(BP7="","",IF(BP7="-","【-】","【"&amp;SUBSTITUTE(TEXT(BP7,"#,##0.00"),"-","△")&amp;"】"))</f>
        <v>【809.19】</v>
      </c>
      <c r="BQ6" s="21">
        <f>IF(BQ7="",NA(),BQ7)</f>
        <v>68.150000000000006</v>
      </c>
      <c r="BR6" s="21">
        <f t="shared" ref="BR6:BZ6" si="8">IF(BR7="",NA(),BR7)</f>
        <v>72.94</v>
      </c>
      <c r="BS6" s="21">
        <f t="shared" si="8"/>
        <v>77.06</v>
      </c>
      <c r="BT6" s="21">
        <f t="shared" si="8"/>
        <v>82.4</v>
      </c>
      <c r="BU6" s="21">
        <f t="shared" si="8"/>
        <v>86.84</v>
      </c>
      <c r="BV6" s="21">
        <f t="shared" si="8"/>
        <v>57.77</v>
      </c>
      <c r="BW6" s="21">
        <f t="shared" si="8"/>
        <v>65.37</v>
      </c>
      <c r="BX6" s="21">
        <f t="shared" si="8"/>
        <v>68.11</v>
      </c>
      <c r="BY6" s="21">
        <f t="shared" si="8"/>
        <v>67.23</v>
      </c>
      <c r="BZ6" s="21">
        <f t="shared" si="8"/>
        <v>61.82</v>
      </c>
      <c r="CA6" s="20" t="str">
        <f>IF(CA7="","",IF(CA7="-","【-】","【"&amp;SUBSTITUTE(TEXT(CA7,"#,##0.00"),"-","△")&amp;"】"))</f>
        <v>【57.02】</v>
      </c>
      <c r="CB6" s="21">
        <f>IF(CB7="",NA(),CB7)</f>
        <v>194.63</v>
      </c>
      <c r="CC6" s="21">
        <f t="shared" ref="CC6:CK6" si="9">IF(CC7="",NA(),CC7)</f>
        <v>182.23</v>
      </c>
      <c r="CD6" s="21">
        <f t="shared" si="9"/>
        <v>171.15</v>
      </c>
      <c r="CE6" s="21">
        <f t="shared" si="9"/>
        <v>160.5</v>
      </c>
      <c r="CF6" s="21">
        <f t="shared" si="9"/>
        <v>152.44999999999999</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46.15</v>
      </c>
      <c r="CN6" s="21">
        <f t="shared" ref="CN6:CV6" si="10">IF(CN7="",NA(),CN7)</f>
        <v>45.2</v>
      </c>
      <c r="CO6" s="21">
        <f t="shared" si="10"/>
        <v>45.2</v>
      </c>
      <c r="CP6" s="21">
        <f t="shared" si="10"/>
        <v>47.31</v>
      </c>
      <c r="CQ6" s="21">
        <f t="shared" si="10"/>
        <v>54.21</v>
      </c>
      <c r="CR6" s="21">
        <f t="shared" si="10"/>
        <v>50.68</v>
      </c>
      <c r="CS6" s="21">
        <f t="shared" si="10"/>
        <v>54.06</v>
      </c>
      <c r="CT6" s="21">
        <f t="shared" si="10"/>
        <v>55.26</v>
      </c>
      <c r="CU6" s="21">
        <f t="shared" si="10"/>
        <v>54.54</v>
      </c>
      <c r="CV6" s="21">
        <f t="shared" si="10"/>
        <v>52.9</v>
      </c>
      <c r="CW6" s="20" t="str">
        <f>IF(CW7="","",IF(CW7="-","【-】","【"&amp;SUBSTITUTE(TEXT(CW7,"#,##0.00"),"-","△")&amp;"】"))</f>
        <v>【52.55】</v>
      </c>
      <c r="CX6" s="21">
        <f>IF(CX7="",NA(),CX7)</f>
        <v>90.27</v>
      </c>
      <c r="CY6" s="21">
        <f t="shared" ref="CY6:DG6" si="11">IF(CY7="",NA(),CY7)</f>
        <v>85.5</v>
      </c>
      <c r="CZ6" s="21">
        <f t="shared" si="11"/>
        <v>83.13</v>
      </c>
      <c r="DA6" s="21">
        <f t="shared" si="11"/>
        <v>83.83</v>
      </c>
      <c r="DB6" s="21">
        <f t="shared" si="11"/>
        <v>80.58</v>
      </c>
      <c r="DC6" s="21">
        <f t="shared" si="11"/>
        <v>84.86</v>
      </c>
      <c r="DD6" s="21">
        <f t="shared" si="11"/>
        <v>90.11</v>
      </c>
      <c r="DE6" s="21">
        <f t="shared" si="11"/>
        <v>90.52</v>
      </c>
      <c r="DF6" s="21">
        <f t="shared" si="11"/>
        <v>90.3</v>
      </c>
      <c r="DG6" s="21">
        <f t="shared" si="11"/>
        <v>90.3</v>
      </c>
      <c r="DH6" s="20" t="str">
        <f>IF(DH7="","",IF(DH7="-","【-】","【"&amp;SUBSTITUTE(TEXT(DH7,"#,##0.00"),"-","△")&amp;"】"))</f>
        <v>【87.30】</v>
      </c>
      <c r="DI6" s="21">
        <f>IF(DI7="",NA(),DI7)</f>
        <v>7.84</v>
      </c>
      <c r="DJ6" s="21">
        <f t="shared" ref="DJ6:DR6" si="12">IF(DJ7="",NA(),DJ7)</f>
        <v>9.52</v>
      </c>
      <c r="DK6" s="21">
        <f t="shared" si="12"/>
        <v>12.43</v>
      </c>
      <c r="DL6" s="21">
        <f t="shared" si="12"/>
        <v>15.29</v>
      </c>
      <c r="DM6" s="21">
        <f t="shared" si="12"/>
        <v>18.12</v>
      </c>
      <c r="DN6" s="21">
        <f t="shared" si="12"/>
        <v>24.13</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172065</v>
      </c>
      <c r="D7" s="23">
        <v>46</v>
      </c>
      <c r="E7" s="23">
        <v>17</v>
      </c>
      <c r="F7" s="23">
        <v>5</v>
      </c>
      <c r="G7" s="23">
        <v>0</v>
      </c>
      <c r="H7" s="23" t="s">
        <v>96</v>
      </c>
      <c r="I7" s="23" t="s">
        <v>97</v>
      </c>
      <c r="J7" s="23" t="s">
        <v>98</v>
      </c>
      <c r="K7" s="23" t="s">
        <v>99</v>
      </c>
      <c r="L7" s="23" t="s">
        <v>100</v>
      </c>
      <c r="M7" s="23" t="s">
        <v>101</v>
      </c>
      <c r="N7" s="24" t="s">
        <v>102</v>
      </c>
      <c r="O7" s="24">
        <v>46.23</v>
      </c>
      <c r="P7" s="24">
        <v>6.2</v>
      </c>
      <c r="Q7" s="24">
        <v>79.790000000000006</v>
      </c>
      <c r="R7" s="24">
        <v>2700</v>
      </c>
      <c r="S7" s="24">
        <v>63486</v>
      </c>
      <c r="T7" s="24">
        <v>305.87</v>
      </c>
      <c r="U7" s="24">
        <v>207.56</v>
      </c>
      <c r="V7" s="24">
        <v>3913</v>
      </c>
      <c r="W7" s="24">
        <v>2.86</v>
      </c>
      <c r="X7" s="24">
        <v>1368.18</v>
      </c>
      <c r="Y7" s="24">
        <v>96.1</v>
      </c>
      <c r="Z7" s="24">
        <v>99.8</v>
      </c>
      <c r="AA7" s="24">
        <v>97.47</v>
      </c>
      <c r="AB7" s="24">
        <v>98.02</v>
      </c>
      <c r="AC7" s="24">
        <v>103.42</v>
      </c>
      <c r="AD7" s="24">
        <v>101.77</v>
      </c>
      <c r="AE7" s="24">
        <v>101.91</v>
      </c>
      <c r="AF7" s="24">
        <v>103.09</v>
      </c>
      <c r="AG7" s="24">
        <v>102.11</v>
      </c>
      <c r="AH7" s="24">
        <v>101.91</v>
      </c>
      <c r="AI7" s="24">
        <v>103.61</v>
      </c>
      <c r="AJ7" s="24">
        <v>11.16</v>
      </c>
      <c r="AK7" s="24">
        <v>0</v>
      </c>
      <c r="AL7" s="24">
        <v>7.69</v>
      </c>
      <c r="AM7" s="24">
        <v>14.84</v>
      </c>
      <c r="AN7" s="24">
        <v>2.84</v>
      </c>
      <c r="AO7" s="24">
        <v>227.4</v>
      </c>
      <c r="AP7" s="24">
        <v>127.98</v>
      </c>
      <c r="AQ7" s="24">
        <v>101.24</v>
      </c>
      <c r="AR7" s="24">
        <v>124.9</v>
      </c>
      <c r="AS7" s="24">
        <v>124.8</v>
      </c>
      <c r="AT7" s="24">
        <v>133.62</v>
      </c>
      <c r="AU7" s="24">
        <v>35.46</v>
      </c>
      <c r="AV7" s="24">
        <v>5.53</v>
      </c>
      <c r="AW7" s="24">
        <v>5.59</v>
      </c>
      <c r="AX7" s="24">
        <v>7.76</v>
      </c>
      <c r="AY7" s="24">
        <v>18.8</v>
      </c>
      <c r="AZ7" s="24">
        <v>29.54</v>
      </c>
      <c r="BA7" s="24">
        <v>44.14</v>
      </c>
      <c r="BB7" s="24">
        <v>37.24</v>
      </c>
      <c r="BC7" s="24">
        <v>33.58</v>
      </c>
      <c r="BD7" s="24">
        <v>35.42</v>
      </c>
      <c r="BE7" s="24">
        <v>36.94</v>
      </c>
      <c r="BF7" s="24">
        <v>555.41999999999996</v>
      </c>
      <c r="BG7" s="24">
        <v>430.58</v>
      </c>
      <c r="BH7" s="24">
        <v>390.76</v>
      </c>
      <c r="BI7" s="24">
        <v>1167.42</v>
      </c>
      <c r="BJ7" s="24">
        <v>1199.29</v>
      </c>
      <c r="BK7" s="24">
        <v>789.46</v>
      </c>
      <c r="BL7" s="24">
        <v>654.71</v>
      </c>
      <c r="BM7" s="24">
        <v>783.8</v>
      </c>
      <c r="BN7" s="24">
        <v>778.81</v>
      </c>
      <c r="BO7" s="24">
        <v>718.49</v>
      </c>
      <c r="BP7" s="24">
        <v>809.19</v>
      </c>
      <c r="BQ7" s="24">
        <v>68.150000000000006</v>
      </c>
      <c r="BR7" s="24">
        <v>72.94</v>
      </c>
      <c r="BS7" s="24">
        <v>77.06</v>
      </c>
      <c r="BT7" s="24">
        <v>82.4</v>
      </c>
      <c r="BU7" s="24">
        <v>86.84</v>
      </c>
      <c r="BV7" s="24">
        <v>57.77</v>
      </c>
      <c r="BW7" s="24">
        <v>65.37</v>
      </c>
      <c r="BX7" s="24">
        <v>68.11</v>
      </c>
      <c r="BY7" s="24">
        <v>67.23</v>
      </c>
      <c r="BZ7" s="24">
        <v>61.82</v>
      </c>
      <c r="CA7" s="24">
        <v>57.02</v>
      </c>
      <c r="CB7" s="24">
        <v>194.63</v>
      </c>
      <c r="CC7" s="24">
        <v>182.23</v>
      </c>
      <c r="CD7" s="24">
        <v>171.15</v>
      </c>
      <c r="CE7" s="24">
        <v>160.5</v>
      </c>
      <c r="CF7" s="24">
        <v>152.44999999999999</v>
      </c>
      <c r="CG7" s="24">
        <v>274.35000000000002</v>
      </c>
      <c r="CH7" s="24">
        <v>228.99</v>
      </c>
      <c r="CI7" s="24">
        <v>222.41</v>
      </c>
      <c r="CJ7" s="24">
        <v>228.21</v>
      </c>
      <c r="CK7" s="24">
        <v>246.9</v>
      </c>
      <c r="CL7" s="24">
        <v>273.68</v>
      </c>
      <c r="CM7" s="24">
        <v>46.15</v>
      </c>
      <c r="CN7" s="24">
        <v>45.2</v>
      </c>
      <c r="CO7" s="24">
        <v>45.2</v>
      </c>
      <c r="CP7" s="24">
        <v>47.31</v>
      </c>
      <c r="CQ7" s="24">
        <v>54.21</v>
      </c>
      <c r="CR7" s="24">
        <v>50.68</v>
      </c>
      <c r="CS7" s="24">
        <v>54.06</v>
      </c>
      <c r="CT7" s="24">
        <v>55.26</v>
      </c>
      <c r="CU7" s="24">
        <v>54.54</v>
      </c>
      <c r="CV7" s="24">
        <v>52.9</v>
      </c>
      <c r="CW7" s="24">
        <v>52.55</v>
      </c>
      <c r="CX7" s="24">
        <v>90.27</v>
      </c>
      <c r="CY7" s="24">
        <v>85.5</v>
      </c>
      <c r="CZ7" s="24">
        <v>83.13</v>
      </c>
      <c r="DA7" s="24">
        <v>83.83</v>
      </c>
      <c r="DB7" s="24">
        <v>80.58</v>
      </c>
      <c r="DC7" s="24">
        <v>84.86</v>
      </c>
      <c r="DD7" s="24">
        <v>90.11</v>
      </c>
      <c r="DE7" s="24">
        <v>90.52</v>
      </c>
      <c r="DF7" s="24">
        <v>90.3</v>
      </c>
      <c r="DG7" s="24">
        <v>90.3</v>
      </c>
      <c r="DH7" s="24">
        <v>87.3</v>
      </c>
      <c r="DI7" s="24">
        <v>7.84</v>
      </c>
      <c r="DJ7" s="24">
        <v>9.52</v>
      </c>
      <c r="DK7" s="24">
        <v>12.43</v>
      </c>
      <c r="DL7" s="24">
        <v>15.29</v>
      </c>
      <c r="DM7" s="24">
        <v>18.12</v>
      </c>
      <c r="DN7" s="24">
        <v>24.13</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2023-12-12T01:01:41Z</dcterms:created>
  <dcterms:modified xsi:type="dcterms:W3CDTF">2024-03-07T05:56:21Z</dcterms:modified>
  <cp:category/>
</cp:coreProperties>
</file>