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79小規模\"/>
    </mc:Choice>
  </mc:AlternateContent>
  <xr:revisionPtr revIDLastSave="0" documentId="13_ncr:1_{695A3E0D-0595-4B22-81CD-2D9814279EB2}" xr6:coauthVersionLast="47" xr6:coauthVersionMax="47" xr10:uidLastSave="{00000000-0000-0000-0000-000000000000}"/>
  <workbookProtection workbookAlgorithmName="SHA-512" workbookHashValue="3AviPYr1a4P7hyH/CYYwFPL1ysq9xompLpaRvYhFTLE01xq5eF/p4xalWTo/cbKyzGcIqPMMPoIhplWqNp2Wuw==" workbookSaltValue="IkIRkea4DPiZQExgMBq+2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W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<sst xmlns="http://schemas.openxmlformats.org/spreadsheetml/2006/main" count="231" uniqueCount="116">
  <si>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</si>
  <si>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</si>
  <si>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</si>
  <si>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</si>
  <si>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</si>
  <si>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</si>
  <si>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</si>
  <si>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</si>
  <si>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</si>
  <si>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</si>
  <si>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</si>
  <si>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</si>
  <si>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</si>
  <si>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</si>
  <si>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</si>
  <si>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</si>
  <si>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</si>
  <si>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</si>
  <si>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</si>
  <si>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</si>
  <si>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</si>
  <si>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</si>
  <si>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</si>
  <si>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</si>
  <si>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</si>
  <si>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</si>
  <si>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</si>
  <si>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</si>
  <si>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</si>
  <si>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</si>
  <si>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</si>
  <si>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</si>
  <si>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</si>
  <si>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</si>
  <si>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</si>
  <si>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</si>
  <si>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</si>
  <si>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</si>
  <si>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</si>
  <si>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</si>
  <si>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</si>
  <si>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</si>
  <si>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</si>
  <si>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</si>
  <si>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</si>
  <si>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</si>
  <si>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</si>
  <si>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</si>
  <si>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</si>
  <si>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</si>
  <si>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</si>
  <si>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</si>
  <si>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</si>
  <si>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</si>
  <si>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</si>
  <si>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</si>
  <si>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</si>
  <si>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</si>
  <si>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</si>
  <si>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</si>
  <si>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</si>
  <si>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</si>
  <si>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</si>
  <si>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</si>
  <si>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</si>
  <si>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</si>
  <si>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</si>
  <si>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</si>
  <si>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</si>
  <si>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</si>
  <si>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</si>
  <si>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</si>
  <si>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</si>
  <si>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</si>
  <si>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</si>
  <si>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</si>
  <si>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</si>
  <si>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</si>
  <si>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</si>
  <si>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</si>
  <si>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</si>
  <si>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</si>
  <si>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</si>
  <si>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</si>
  <si>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</si>
  <si>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</si>
  <si>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</si>
  <si>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</si>
  <si>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</si>
  <si>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</si>
  <si>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</si>
  <si>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</si>
  <si>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</si>
  <si>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</si>
  <si>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</si>
  <si>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</si>
  <si>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</si>
  <si>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</si>
  <si>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</si>
  <si>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</si>
  <si>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</si>
  <si>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</si>
  <si>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</si>
  <si>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</si>
  <si>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</si>
  <si>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</si>
  <si>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</si>
  <si>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</si>
  <si>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</si>
  <si>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</si>
  <si>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</si>
  <si>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</si>
  <si>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</si>
  <si>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本事業では、使用料収入は安定しているといえるが、今後、人口減少による収益の減少が予測される。
　また、流動比率が低く、企業債残高対事業規模比率も高いため、費用削減の検討、施設利用率の向上など経常収支比率の改善に向けて取り組む必要がある。</t>
    <phoneticPr fontId="4"/>
  </si>
  <si>
    <t xml:space="preserve">  供用開始から約25年以上経過しており、施設及び管路の老朽化による更新費用が年々増加してきていることからも 今後、老朽化に伴う更新需要の増加が見込まれることから、更新、長寿命化の計画により、投資を平準化しながら安定した経営を行っていく。</t>
    <phoneticPr fontId="4"/>
  </si>
  <si>
    <t>　本事業は事業規模が小さいことや、世帯人数の減少や節水等により使用料収入の減少が危惧されるが、維持管理費用の削減や、老朽化による更新を計画的に行い、健全な経営を持続していく。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</si>
</sst>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23-4337-A2B6-092D8002016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623-4337-A2B6-092D8002016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42.31</c:v>
                </c:pt>
                <c:pt idx="1">
                  <c:v>3.85</c:v>
                </c:pt>
                <c:pt idx="2">
                  <c:v>3.85</c:v>
                </c:pt>
                <c:pt idx="3">
                  <c:v>46.15</c:v>
                </c:pt>
                <c:pt idx="4">
                  <c:v>42.31</c:v>
                </c:pt>
              </c:numCache>
            </c:numRef>
          </c:val>
          <c:extLst>
            <c:ext xmlns:c16="http://schemas.microsoft.com/office/drawing/2014/chart" uri="{C3380CC4-5D6E-409C-BE32-E72D297353CC}">
              <c16:uniqueId val="{00000000-E078-4114-9FF3-FDA60D5756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E078-4114-9FF3-FDA60D5756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88.24</c:v>
                </c:pt>
                <c:pt idx="1">
                  <c:v>88.89</c:v>
                </c:pt>
                <c:pt idx="2">
                  <c:v>83.33</c:v>
                </c:pt>
                <c:pt idx="3">
                  <c:v>84.31</c:v>
                </c:pt>
                <c:pt idx="4">
                  <c:v>84.91</c:v>
                </c:pt>
              </c:numCache>
            </c:numRef>
          </c:val>
          <c:extLst>
            <c:ext xmlns:c16="http://schemas.microsoft.com/office/drawing/2014/chart" uri="{C3380CC4-5D6E-409C-BE32-E72D297353CC}">
              <c16:uniqueId val="{00000000-3C6B-493D-8EAC-CEBC0E5620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3C6B-493D-8EAC-CEBC0E5620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95.88</c:v>
                </c:pt>
                <c:pt idx="1">
                  <c:v>90.66</c:v>
                </c:pt>
                <c:pt idx="2">
                  <c:v>94.11</c:v>
                </c:pt>
                <c:pt idx="3">
                  <c:v>95.72</c:v>
                </c:pt>
                <c:pt idx="4">
                  <c:v>115.92</c:v>
                </c:pt>
              </c:numCache>
            </c:numRef>
          </c:val>
          <c:extLst>
            <c:ext xmlns:c16="http://schemas.microsoft.com/office/drawing/2014/chart" uri="{C3380CC4-5D6E-409C-BE32-E72D297353CC}">
              <c16:uniqueId val="{00000000-50FE-4FAD-B8EE-6070DA9DBA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91.26</c:v>
                </c:pt>
                <c:pt idx="1">
                  <c:v>99.2</c:v>
                </c:pt>
                <c:pt idx="2">
                  <c:v>100.42</c:v>
                </c:pt>
                <c:pt idx="3">
                  <c:v>98.03</c:v>
                </c:pt>
                <c:pt idx="4">
                  <c:v>105.46</c:v>
                </c:pt>
              </c:numCache>
            </c:numRef>
          </c:val>
          <c:smooth val="0"/>
          <c:extLst>
            <c:ext xmlns:c16="http://schemas.microsoft.com/office/drawing/2014/chart" uri="{C3380CC4-5D6E-409C-BE32-E72D297353CC}">
              <c16:uniqueId val="{00000001-50FE-4FAD-B8EE-6070DA9DBA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6.54</c:v>
                </c:pt>
                <c:pt idx="1">
                  <c:v>9.2100000000000009</c:v>
                </c:pt>
                <c:pt idx="2">
                  <c:v>12.28</c:v>
                </c:pt>
                <c:pt idx="3">
                  <c:v>15.35</c:v>
                </c:pt>
                <c:pt idx="4">
                  <c:v>18.420000000000002</c:v>
                </c:pt>
              </c:numCache>
            </c:numRef>
          </c:val>
          <c:extLst>
            <c:ext xmlns:c16="http://schemas.microsoft.com/office/drawing/2014/chart" uri="{C3380CC4-5D6E-409C-BE32-E72D297353CC}">
              <c16:uniqueId val="{00000000-5A00-41FA-B4B3-F9A512D6FA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30.28</c:v>
                </c:pt>
                <c:pt idx="1">
                  <c:v>31</c:v>
                </c:pt>
                <c:pt idx="2">
                  <c:v>29.28</c:v>
                </c:pt>
                <c:pt idx="3">
                  <c:v>32.380000000000003</c:v>
                </c:pt>
                <c:pt idx="4">
                  <c:v>35.24</c:v>
                </c:pt>
              </c:numCache>
            </c:numRef>
          </c:val>
          <c:smooth val="0"/>
          <c:extLst>
            <c:ext xmlns:c16="http://schemas.microsoft.com/office/drawing/2014/chart" uri="{C3380CC4-5D6E-409C-BE32-E72D297353CC}">
              <c16:uniqueId val="{00000001-5A00-41FA-B4B3-F9A512D6FA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EE-4647-A7AB-E49181547F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7EE-4647-A7AB-E49181547F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quot;-&quot;">
                  <c:v>18.72</c:v>
                </c:pt>
                <c:pt idx="3" formatCode="#,##0.00;&quot;△&quot;#,##0.00;&quot;-&quot;">
                  <c:v>38.89</c:v>
                </c:pt>
                <c:pt idx="4">
                  <c:v>0</c:v>
                </c:pt>
              </c:numCache>
            </c:numRef>
          </c:val>
          <c:extLst>
            <c:ext xmlns:c16="http://schemas.microsoft.com/office/drawing/2014/chart" uri="{C3380CC4-5D6E-409C-BE32-E72D297353CC}">
              <c16:uniqueId val="{00000000-3AC3-4472-AFB0-6693289DB1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1597.09</c:v>
                </c:pt>
                <c:pt idx="1">
                  <c:v>1500.46</c:v>
                </c:pt>
                <c:pt idx="2">
                  <c:v>762.05</c:v>
                </c:pt>
                <c:pt idx="3">
                  <c:v>755.68</c:v>
                </c:pt>
                <c:pt idx="4">
                  <c:v>806.39</c:v>
                </c:pt>
              </c:numCache>
            </c:numRef>
          </c:val>
          <c:smooth val="0"/>
          <c:extLst>
            <c:ext xmlns:c16="http://schemas.microsoft.com/office/drawing/2014/chart" uri="{C3380CC4-5D6E-409C-BE32-E72D297353CC}">
              <c16:uniqueId val="{00000001-3AC3-4472-AFB0-6693289DB1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2.97</c:v>
                </c:pt>
                <c:pt idx="1">
                  <c:v>8.82</c:v>
                </c:pt>
                <c:pt idx="2">
                  <c:v>24.35</c:v>
                </c:pt>
                <c:pt idx="3">
                  <c:v>20.84</c:v>
                </c:pt>
                <c:pt idx="4">
                  <c:v>61.75</c:v>
                </c:pt>
              </c:numCache>
            </c:numRef>
          </c:val>
          <c:extLst>
            <c:ext xmlns:c16="http://schemas.microsoft.com/office/drawing/2014/chart" uri="{C3380CC4-5D6E-409C-BE32-E72D297353CC}">
              <c16:uniqueId val="{00000000-AC0E-45FD-90BE-27B65FA66B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88.56</c:v>
                </c:pt>
                <c:pt idx="1">
                  <c:v>81.260000000000005</c:v>
                </c:pt>
                <c:pt idx="2">
                  <c:v>92.61</c:v>
                </c:pt>
                <c:pt idx="3">
                  <c:v>91.41</c:v>
                </c:pt>
                <c:pt idx="4">
                  <c:v>96.26</c:v>
                </c:pt>
              </c:numCache>
            </c:numRef>
          </c:val>
          <c:smooth val="0"/>
          <c:extLst>
            <c:ext xmlns:c16="http://schemas.microsoft.com/office/drawing/2014/chart" uri="{C3380CC4-5D6E-409C-BE32-E72D297353CC}">
              <c16:uniqueId val="{00000001-AC0E-45FD-90BE-27B65FA66B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3528.36</c:v>
                </c:pt>
                <c:pt idx="1">
                  <c:v>3409.75</c:v>
                </c:pt>
                <c:pt idx="2">
                  <c:v>2968.98</c:v>
                </c:pt>
                <c:pt idx="3">
                  <c:v>2671.53</c:v>
                </c:pt>
                <c:pt idx="4">
                  <c:v>2647.17</c:v>
                </c:pt>
              </c:numCache>
            </c:numRef>
          </c:val>
          <c:extLst>
            <c:ext xmlns:c16="http://schemas.microsoft.com/office/drawing/2014/chart" uri="{C3380CC4-5D6E-409C-BE32-E72D297353CC}">
              <c16:uniqueId val="{00000000-0569-40B6-8F71-D6452AAFA6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0569-40B6-8F71-D6452AAFA6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80</c:v>
                </c:pt>
                <c:pt idx="1">
                  <c:v>18.079999999999998</c:v>
                </c:pt>
                <c:pt idx="2">
                  <c:v>76.02</c:v>
                </c:pt>
                <c:pt idx="3">
                  <c:v>82.05</c:v>
                </c:pt>
                <c:pt idx="4">
                  <c:v>37.67</c:v>
                </c:pt>
              </c:numCache>
            </c:numRef>
          </c:val>
          <c:extLst>
            <c:ext xmlns:c16="http://schemas.microsoft.com/office/drawing/2014/chart" uri="{C3380CC4-5D6E-409C-BE32-E72D297353CC}">
              <c16:uniqueId val="{00000000-8AB3-44D8-A8C2-FF03563735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8AB3-44D8-A8C2-FF03563735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156.72999999999999</c:v>
                </c:pt>
                <c:pt idx="1">
                  <c:v>708.13</c:v>
                </c:pt>
                <c:pt idx="2">
                  <c:v>170.83</c:v>
                </c:pt>
                <c:pt idx="3">
                  <c:v>160.41999999999999</c:v>
                </c:pt>
                <c:pt idx="4">
                  <c:v>350.17</c:v>
                </c:pt>
              </c:numCache>
            </c:numRef>
          </c:val>
          <c:extLst>
            <c:ext xmlns:c16="http://schemas.microsoft.com/office/drawing/2014/chart" uri="{C3380CC4-5D6E-409C-BE32-E72D297353CC}">
              <c16:uniqueId val="{00000000-16DA-42CF-A360-C454B91237E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16DA-42CF-A360-C454B91237E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加賀市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小規模集合排水処理</v>
      </c>
      <c r="Q8" s="35"/>
      <c r="R8" s="35"/>
      <c r="S8" s="35"/>
      <c r="T8" s="35"/>
      <c r="U8" s="35"/>
      <c r="V8" s="35"/>
      <c r="W8" s="35" t="str">
        <f>データ!L6</f>
        <v>I2</v>
      </c>
      <c r="X8" s="35"/>
      <c r="Y8" s="35"/>
      <c r="Z8" s="35"/>
      <c r="AA8" s="35"/>
      <c r="AB8" s="35"/>
      <c r="AC8" s="35"/>
      <c r="AD8" s="36" t="str">
        <f>データ!$M$6</f>
        <v>非設置</v>
      </c>
      <c r="AE8" s="36"/>
      <c r="AF8" s="36"/>
      <c r="AG8" s="36"/>
      <c r="AH8" s="36"/>
      <c r="AI8" s="36"/>
      <c r="AJ8" s="36"/>
      <c r="AK8" s="3"/>
      <c r="AL8" s="37">
        <f>データ!S6</f>
        <v>63486</v>
      </c>
      <c r="AM8" s="37"/>
      <c r="AN8" s="37"/>
      <c r="AO8" s="37"/>
      <c r="AP8" s="37"/>
      <c r="AQ8" s="37"/>
      <c r="AR8" s="37"/>
      <c r="AS8" s="37"/>
      <c r="AT8" s="38">
        <f>データ!T6</f>
        <v>305.87</v>
      </c>
      <c r="AU8" s="38"/>
      <c r="AV8" s="38"/>
      <c r="AW8" s="38"/>
      <c r="AX8" s="38"/>
      <c r="AY8" s="38"/>
      <c r="AZ8" s="38"/>
      <c r="BA8" s="38"/>
      <c r="BB8" s="38">
        <f>データ!U6</f>
        <v>207.56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48.94</v>
      </c>
      <c r="J10" s="38"/>
      <c r="K10" s="38"/>
      <c r="L10" s="38"/>
      <c r="M10" s="38"/>
      <c r="N10" s="38"/>
      <c r="O10" s="38"/>
      <c r="P10" s="38">
        <f>データ!P6</f>
        <v>0.08</v>
      </c>
      <c r="Q10" s="38"/>
      <c r="R10" s="38"/>
      <c r="S10" s="38"/>
      <c r="T10" s="38"/>
      <c r="U10" s="38"/>
      <c r="V10" s="38"/>
      <c r="W10" s="38">
        <f>データ!Q6</f>
        <v>98.77</v>
      </c>
      <c r="X10" s="38"/>
      <c r="Y10" s="38"/>
      <c r="Z10" s="38"/>
      <c r="AA10" s="38"/>
      <c r="AB10" s="38"/>
      <c r="AC10" s="38"/>
      <c r="AD10" s="37">
        <f>データ!R6</f>
        <v>2700</v>
      </c>
      <c r="AE10" s="37"/>
      <c r="AF10" s="37"/>
      <c r="AG10" s="37"/>
      <c r="AH10" s="37"/>
      <c r="AI10" s="37"/>
      <c r="AJ10" s="37"/>
      <c r="AK10" s="2"/>
      <c r="AL10" s="37">
        <f>データ!V6</f>
        <v>53</v>
      </c>
      <c r="AM10" s="37"/>
      <c r="AN10" s="37"/>
      <c r="AO10" s="37"/>
      <c r="AP10" s="37"/>
      <c r="AQ10" s="37"/>
      <c r="AR10" s="37"/>
      <c r="AS10" s="37"/>
      <c r="AT10" s="38">
        <f>データ!W6</f>
        <v>0.03</v>
      </c>
      <c r="AU10" s="38"/>
      <c r="AV10" s="38"/>
      <c r="AW10" s="38"/>
      <c r="AX10" s="38"/>
      <c r="AY10" s="38"/>
      <c r="AZ10" s="38"/>
      <c r="BA10" s="38"/>
      <c r="BB10" s="38">
        <f>データ!X6</f>
        <v>1766.67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zlETub9uvB9jE//iALuIFRyuPjJFnTP3yzWHhCKbQPhJh6Q4PhFtpgSL/ont5L/t4gu2LfLuhJoQMPijJpn25g==" saltValue="3HjJiCPgbFF3WhKg65RBW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172065</v>
      </c>
      <c r="D6" s="19">
        <f t="shared" si="3"/>
        <v>46</v>
      </c>
      <c r="E6" s="19">
        <f t="shared" si="3"/>
        <v>17</v>
      </c>
      <c r="F6" s="19">
        <f t="shared" si="3"/>
        <v>9</v>
      </c>
      <c r="G6" s="19">
        <f t="shared" si="3"/>
        <v>0</v>
      </c>
      <c r="H6" s="19" t="str">
        <f t="shared" si="3"/>
        <v>石川県　加賀市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48.94</v>
      </c>
      <c r="P6" s="20">
        <f t="shared" si="3"/>
        <v>0.08</v>
      </c>
      <c r="Q6" s="20">
        <f t="shared" si="3"/>
        <v>98.77</v>
      </c>
      <c r="R6" s="20">
        <f t="shared" si="3"/>
        <v>2700</v>
      </c>
      <c r="S6" s="20">
        <f t="shared" si="3"/>
        <v>63486</v>
      </c>
      <c r="T6" s="20">
        <f t="shared" si="3"/>
        <v>305.87</v>
      </c>
      <c r="U6" s="20">
        <f t="shared" si="3"/>
        <v>207.56</v>
      </c>
      <c r="V6" s="20">
        <f t="shared" si="3"/>
        <v>53</v>
      </c>
      <c r="W6" s="20">
        <f t="shared" si="3"/>
        <v>0.03</v>
      </c>
      <c r="X6" s="20">
        <f t="shared" si="3"/>
        <v>1766.67</v>
      </c>
      <c r="Y6" s="21">
        <f>IF(Y7="",NA(),Y7)</f>
        <v>95.88</v>
      </c>
      <c r="Z6" s="21">
        <f t="shared" ref="Z6:AH6" si="4">IF(Z7="",NA(),Z7)</f>
        <v>90.66</v>
      </c>
      <c r="AA6" s="21">
        <f t="shared" si="4"/>
        <v>94.11</v>
      </c>
      <c r="AB6" s="21">
        <f t="shared" si="4"/>
        <v>95.72</v>
      </c>
      <c r="AC6" s="21">
        <f t="shared" si="4"/>
        <v>115.92</v>
      </c>
      <c r="AD6" s="21">
        <f t="shared" si="4"/>
        <v>91.26</v>
      </c>
      <c r="AE6" s="21">
        <f t="shared" si="4"/>
        <v>99.2</v>
      </c>
      <c r="AF6" s="21">
        <f t="shared" si="4"/>
        <v>100.42</v>
      </c>
      <c r="AG6" s="21">
        <f t="shared" si="4"/>
        <v>98.03</v>
      </c>
      <c r="AH6" s="21">
        <f t="shared" si="4"/>
        <v>105.46</v>
      </c>
      <c r="AI6" s="20" t="str">
        <f>IF(AI7="","",IF(AI7="-","【-】","【"&amp;SUBSTITUTE(TEXT(AI7,"#,##0.00"),"-","△")&amp;"】"))</f>
        <v>【105.41】</v>
      </c>
      <c r="AJ6" s="20">
        <f>IF(AJ7="",NA(),AJ7)</f>
        <v>0</v>
      </c>
      <c r="AK6" s="20">
        <f t="shared" ref="AK6:AS6" si="5">IF(AK7="",NA(),AK7)</f>
        <v>0</v>
      </c>
      <c r="AL6" s="21">
        <f t="shared" si="5"/>
        <v>18.72</v>
      </c>
      <c r="AM6" s="21">
        <f t="shared" si="5"/>
        <v>38.89</v>
      </c>
      <c r="AN6" s="20">
        <f t="shared" si="5"/>
        <v>0</v>
      </c>
      <c r="AO6" s="21">
        <f t="shared" si="5"/>
        <v>1597.09</v>
      </c>
      <c r="AP6" s="21">
        <f t="shared" si="5"/>
        <v>1500.46</v>
      </c>
      <c r="AQ6" s="21">
        <f t="shared" si="5"/>
        <v>762.05</v>
      </c>
      <c r="AR6" s="21">
        <f t="shared" si="5"/>
        <v>755.68</v>
      </c>
      <c r="AS6" s="21">
        <f t="shared" si="5"/>
        <v>806.39</v>
      </c>
      <c r="AT6" s="20" t="str">
        <f>IF(AT7="","",IF(AT7="-","【-】","【"&amp;SUBSTITUTE(TEXT(AT7,"#,##0.00"),"-","△")&amp;"】"))</f>
        <v>【787.78】</v>
      </c>
      <c r="AU6" s="21">
        <f>IF(AU7="",NA(),AU7)</f>
        <v>2.97</v>
      </c>
      <c r="AV6" s="21">
        <f t="shared" ref="AV6:BD6" si="6">IF(AV7="",NA(),AV7)</f>
        <v>8.82</v>
      </c>
      <c r="AW6" s="21">
        <f t="shared" si="6"/>
        <v>24.35</v>
      </c>
      <c r="AX6" s="21">
        <f t="shared" si="6"/>
        <v>20.84</v>
      </c>
      <c r="AY6" s="21">
        <f t="shared" si="6"/>
        <v>61.75</v>
      </c>
      <c r="AZ6" s="21">
        <f t="shared" si="6"/>
        <v>88.56</v>
      </c>
      <c r="BA6" s="21">
        <f t="shared" si="6"/>
        <v>81.260000000000005</v>
      </c>
      <c r="BB6" s="21">
        <f t="shared" si="6"/>
        <v>92.61</v>
      </c>
      <c r="BC6" s="21">
        <f t="shared" si="6"/>
        <v>91.41</v>
      </c>
      <c r="BD6" s="21">
        <f t="shared" si="6"/>
        <v>96.26</v>
      </c>
      <c r="BE6" s="20" t="str">
        <f>IF(BE7="","",IF(BE7="-","【-】","【"&amp;SUBSTITUTE(TEXT(BE7,"#,##0.00"),"-","△")&amp;"】"))</f>
        <v>【96.87】</v>
      </c>
      <c r="BF6" s="21">
        <f>IF(BF7="",NA(),BF7)</f>
        <v>3528.36</v>
      </c>
      <c r="BG6" s="21">
        <f t="shared" ref="BG6:BO6" si="7">IF(BG7="",NA(),BG7)</f>
        <v>3409.75</v>
      </c>
      <c r="BH6" s="21">
        <f t="shared" si="7"/>
        <v>2968.98</v>
      </c>
      <c r="BI6" s="21">
        <f t="shared" si="7"/>
        <v>2671.53</v>
      </c>
      <c r="BJ6" s="21">
        <f t="shared" si="7"/>
        <v>2647.17</v>
      </c>
      <c r="BK6" s="21">
        <f t="shared" si="7"/>
        <v>1837.88</v>
      </c>
      <c r="BL6" s="21">
        <f t="shared" si="7"/>
        <v>1748.51</v>
      </c>
      <c r="BM6" s="21">
        <f t="shared" si="7"/>
        <v>1640.16</v>
      </c>
      <c r="BN6" s="21">
        <f t="shared" si="7"/>
        <v>1521.05</v>
      </c>
      <c r="BO6" s="21">
        <f t="shared" si="7"/>
        <v>1490.65</v>
      </c>
      <c r="BP6" s="20" t="str">
        <f>IF(BP7="","",IF(BP7="-","【-】","【"&amp;SUBSTITUTE(TEXT(BP7,"#,##0.00"),"-","△")&amp;"】"))</f>
        <v>【1,496.36】</v>
      </c>
      <c r="BQ6" s="21">
        <f>IF(BQ7="",NA(),BQ7)</f>
        <v>80</v>
      </c>
      <c r="BR6" s="21">
        <f t="shared" ref="BR6:BZ6" si="8">IF(BR7="",NA(),BR7)</f>
        <v>18.079999999999998</v>
      </c>
      <c r="BS6" s="21">
        <f t="shared" si="8"/>
        <v>76.02</v>
      </c>
      <c r="BT6" s="21">
        <f t="shared" si="8"/>
        <v>82.05</v>
      </c>
      <c r="BU6" s="21">
        <f t="shared" si="8"/>
        <v>37.67</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156.72999999999999</v>
      </c>
      <c r="CC6" s="21">
        <f t="shared" ref="CC6:CK6" si="9">IF(CC7="",NA(),CC7)</f>
        <v>708.13</v>
      </c>
      <c r="CD6" s="21">
        <f t="shared" si="9"/>
        <v>170.83</v>
      </c>
      <c r="CE6" s="21">
        <f t="shared" si="9"/>
        <v>160.41999999999999</v>
      </c>
      <c r="CF6" s="21">
        <f t="shared" si="9"/>
        <v>350.17</v>
      </c>
      <c r="CG6" s="21">
        <f t="shared" si="9"/>
        <v>525.22</v>
      </c>
      <c r="CH6" s="21">
        <f t="shared" si="9"/>
        <v>520.91999999999996</v>
      </c>
      <c r="CI6" s="21">
        <f t="shared" si="9"/>
        <v>486.77</v>
      </c>
      <c r="CJ6" s="21">
        <f t="shared" si="9"/>
        <v>502.1</v>
      </c>
      <c r="CK6" s="21">
        <f t="shared" si="9"/>
        <v>539.07000000000005</v>
      </c>
      <c r="CL6" s="20" t="str">
        <f>IF(CL7="","",IF(CL7="-","【-】","【"&amp;SUBSTITUTE(TEXT(CL7,"#,##0.00"),"-","△")&amp;"】"))</f>
        <v>【534.98】</v>
      </c>
      <c r="CM6" s="21">
        <f>IF(CM7="",NA(),CM7)</f>
        <v>42.31</v>
      </c>
      <c r="CN6" s="21">
        <f t="shared" ref="CN6:CV6" si="10">IF(CN7="",NA(),CN7)</f>
        <v>3.85</v>
      </c>
      <c r="CO6" s="21">
        <f t="shared" si="10"/>
        <v>3.85</v>
      </c>
      <c r="CP6" s="21">
        <f t="shared" si="10"/>
        <v>46.15</v>
      </c>
      <c r="CQ6" s="21">
        <f t="shared" si="10"/>
        <v>42.31</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88.24</v>
      </c>
      <c r="CY6" s="21">
        <f t="shared" ref="CY6:DG6" si="11">IF(CY7="",NA(),CY7)</f>
        <v>88.89</v>
      </c>
      <c r="CZ6" s="21">
        <f t="shared" si="11"/>
        <v>83.33</v>
      </c>
      <c r="DA6" s="21">
        <f t="shared" si="11"/>
        <v>84.31</v>
      </c>
      <c r="DB6" s="21">
        <f t="shared" si="11"/>
        <v>84.91</v>
      </c>
      <c r="DC6" s="21">
        <f t="shared" si="11"/>
        <v>91.52</v>
      </c>
      <c r="DD6" s="21">
        <f t="shared" si="11"/>
        <v>90.33</v>
      </c>
      <c r="DE6" s="21">
        <f t="shared" si="11"/>
        <v>90.04</v>
      </c>
      <c r="DF6" s="21">
        <f t="shared" si="11"/>
        <v>90.58</v>
      </c>
      <c r="DG6" s="21">
        <f t="shared" si="11"/>
        <v>90.11</v>
      </c>
      <c r="DH6" s="20" t="str">
        <f>IF(DH7="","",IF(DH7="-","【-】","【"&amp;SUBSTITUTE(TEXT(DH7,"#,##0.00"),"-","△")&amp;"】"))</f>
        <v>【89.98】</v>
      </c>
      <c r="DI6" s="21">
        <f>IF(DI7="",NA(),DI7)</f>
        <v>6.54</v>
      </c>
      <c r="DJ6" s="21">
        <f t="shared" ref="DJ6:DR6" si="12">IF(DJ7="",NA(),DJ7)</f>
        <v>9.2100000000000009</v>
      </c>
      <c r="DK6" s="21">
        <f t="shared" si="12"/>
        <v>12.28</v>
      </c>
      <c r="DL6" s="21">
        <f t="shared" si="12"/>
        <v>15.35</v>
      </c>
      <c r="DM6" s="21">
        <f t="shared" si="12"/>
        <v>18.420000000000002</v>
      </c>
      <c r="DN6" s="21">
        <f t="shared" si="12"/>
        <v>30.28</v>
      </c>
      <c r="DO6" s="21">
        <f t="shared" si="12"/>
        <v>31</v>
      </c>
      <c r="DP6" s="21">
        <f t="shared" si="12"/>
        <v>29.28</v>
      </c>
      <c r="DQ6" s="21">
        <f t="shared" si="12"/>
        <v>32.380000000000003</v>
      </c>
      <c r="DR6" s="21">
        <f t="shared" si="12"/>
        <v>35.24</v>
      </c>
      <c r="DS6" s="20" t="str">
        <f>IF(DS7="","",IF(DS7="-","【-】","【"&amp;SUBSTITUTE(TEXT(DS7,"#,##0.00"),"-","△")&amp;"】"))</f>
        <v>【34.79】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172065</v>
      </c>
      <c r="D7" s="23">
        <v>46</v>
      </c>
      <c r="E7" s="23">
        <v>17</v>
      </c>
      <c r="F7" s="23">
        <v>9</v>
      </c>
      <c r="G7" s="23">
        <v>0</v>
      </c>
      <c r="H7" s="23" t="s">
        <v>95</v>
      </c>
      <c r="I7" s="23" t="s">
        <v>96</v>
      </c>
      <c r="J7" s="23" t="s">
        <v>97</v>
      </c>
      <c r="K7" s="23" t="s">
        <v>98</v>
      </c>
      <c r="L7" s="23" t="s">
        <v>99</v>
      </c>
      <c r="M7" s="23" t="s">
        <v>100</v>
      </c>
      <c r="N7" s="24" t="s">
        <v>101</v>
      </c>
      <c r="O7" s="24">
        <v>48.94</v>
      </c>
      <c r="P7" s="24">
        <v>0.08</v>
      </c>
      <c r="Q7" s="24">
        <v>98.77</v>
      </c>
      <c r="R7" s="24">
        <v>2700</v>
      </c>
      <c r="S7" s="24">
        <v>63486</v>
      </c>
      <c r="T7" s="24">
        <v>305.87</v>
      </c>
      <c r="U7" s="24">
        <v>207.56</v>
      </c>
      <c r="V7" s="24">
        <v>53</v>
      </c>
      <c r="W7" s="24">
        <v>0.03</v>
      </c>
      <c r="X7" s="24">
        <v>1766.67</v>
      </c>
      <c r="Y7" s="24">
        <v>95.88</v>
      </c>
      <c r="Z7" s="24">
        <v>90.66</v>
      </c>
      <c r="AA7" s="24">
        <v>94.11</v>
      </c>
      <c r="AB7" s="24">
        <v>95.72</v>
      </c>
      <c r="AC7" s="24">
        <v>115.92</v>
      </c>
      <c r="AD7" s="24">
        <v>91.26</v>
      </c>
      <c r="AE7" s="24">
        <v>99.2</v>
      </c>
      <c r="AF7" s="24">
        <v>100.42</v>
      </c>
      <c r="AG7" s="24">
        <v>98.03</v>
      </c>
      <c r="AH7" s="24">
        <v>105.46</v>
      </c>
      <c r="AI7" s="24">
        <v>105.41</v>
      </c>
      <c r="AJ7" s="24">
        <v>0</v>
      </c>
      <c r="AK7" s="24">
        <v>0</v>
      </c>
      <c r="AL7" s="24">
        <v>18.72</v>
      </c>
      <c r="AM7" s="24">
        <v>38.89</v>
      </c>
      <c r="AN7" s="24">
        <v>0</v>
      </c>
      <c r="AO7" s="24">
        <v>1597.09</v>
      </c>
      <c r="AP7" s="24">
        <v>1500.46</v>
      </c>
      <c r="AQ7" s="24">
        <v>762.05</v>
      </c>
      <c r="AR7" s="24">
        <v>755.68</v>
      </c>
      <c r="AS7" s="24">
        <v>806.39</v>
      </c>
      <c r="AT7" s="24">
        <v>787.78</v>
      </c>
      <c r="AU7" s="24">
        <v>2.97</v>
      </c>
      <c r="AV7" s="24">
        <v>8.82</v>
      </c>
      <c r="AW7" s="24">
        <v>24.35</v>
      </c>
      <c r="AX7" s="24">
        <v>20.84</v>
      </c>
      <c r="AY7" s="24">
        <v>61.75</v>
      </c>
      <c r="AZ7" s="24">
        <v>88.56</v>
      </c>
      <c r="BA7" s="24">
        <v>81.260000000000005</v>
      </c>
      <c r="BB7" s="24">
        <v>92.61</v>
      </c>
      <c r="BC7" s="24">
        <v>91.41</v>
      </c>
      <c r="BD7" s="24">
        <v>96.26</v>
      </c>
      <c r="BE7" s="24">
        <v>96.87</v>
      </c>
      <c r="BF7" s="24">
        <v>3528.36</v>
      </c>
      <c r="BG7" s="24">
        <v>3409.75</v>
      </c>
      <c r="BH7" s="24">
        <v>2968.98</v>
      </c>
      <c r="BI7" s="24">
        <v>2671.53</v>
      </c>
      <c r="BJ7" s="24">
        <v>2647.17</v>
      </c>
      <c r="BK7" s="24">
        <v>1837.88</v>
      </c>
      <c r="BL7" s="24">
        <v>1748.51</v>
      </c>
      <c r="BM7" s="24">
        <v>1640.16</v>
      </c>
      <c r="BN7" s="24">
        <v>1521.05</v>
      </c>
      <c r="BO7" s="24">
        <v>1490.65</v>
      </c>
      <c r="BP7" s="24">
        <v>1496.36</v>
      </c>
      <c r="BQ7" s="24">
        <v>80</v>
      </c>
      <c r="BR7" s="24">
        <v>18.079999999999998</v>
      </c>
      <c r="BS7" s="24">
        <v>76.02</v>
      </c>
      <c r="BT7" s="24">
        <v>82.05</v>
      </c>
      <c r="BU7" s="24">
        <v>37.67</v>
      </c>
      <c r="BV7" s="24">
        <v>35.03</v>
      </c>
      <c r="BW7" s="24">
        <v>34.99</v>
      </c>
      <c r="BX7" s="24">
        <v>38.270000000000003</v>
      </c>
      <c r="BY7" s="24">
        <v>37.520000000000003</v>
      </c>
      <c r="BZ7" s="24">
        <v>34.96</v>
      </c>
      <c r="CA7" s="24">
        <v>35.159999999999997</v>
      </c>
      <c r="CB7" s="24">
        <v>156.72999999999999</v>
      </c>
      <c r="CC7" s="24">
        <v>708.13</v>
      </c>
      <c r="CD7" s="24">
        <v>170.83</v>
      </c>
      <c r="CE7" s="24">
        <v>160.41999999999999</v>
      </c>
      <c r="CF7" s="24">
        <v>350.17</v>
      </c>
      <c r="CG7" s="24">
        <v>525.22</v>
      </c>
      <c r="CH7" s="24">
        <v>520.91999999999996</v>
      </c>
      <c r="CI7" s="24">
        <v>486.77</v>
      </c>
      <c r="CJ7" s="24">
        <v>502.1</v>
      </c>
      <c r="CK7" s="24">
        <v>539.07000000000005</v>
      </c>
      <c r="CL7" s="24">
        <v>534.98</v>
      </c>
      <c r="CM7" s="24">
        <v>42.31</v>
      </c>
      <c r="CN7" s="24">
        <v>3.85</v>
      </c>
      <c r="CO7" s="24">
        <v>3.85</v>
      </c>
      <c r="CP7" s="24">
        <v>46.15</v>
      </c>
      <c r="CQ7" s="24">
        <v>42.31</v>
      </c>
      <c r="CR7" s="24">
        <v>35.340000000000003</v>
      </c>
      <c r="CS7" s="24">
        <v>34.68</v>
      </c>
      <c r="CT7" s="24">
        <v>34.700000000000003</v>
      </c>
      <c r="CU7" s="24">
        <v>46.83</v>
      </c>
      <c r="CV7" s="24">
        <v>33.74</v>
      </c>
      <c r="CW7" s="24">
        <v>33.840000000000003</v>
      </c>
      <c r="CX7" s="24">
        <v>88.24</v>
      </c>
      <c r="CY7" s="24">
        <v>88.89</v>
      </c>
      <c r="CZ7" s="24">
        <v>83.33</v>
      </c>
      <c r="DA7" s="24">
        <v>84.31</v>
      </c>
      <c r="DB7" s="24">
        <v>84.91</v>
      </c>
      <c r="DC7" s="24">
        <v>91.52</v>
      </c>
      <c r="DD7" s="24">
        <v>90.33</v>
      </c>
      <c r="DE7" s="24">
        <v>90.04</v>
      </c>
      <c r="DF7" s="24">
        <v>90.58</v>
      </c>
      <c r="DG7" s="24">
        <v>90.11</v>
      </c>
      <c r="DH7" s="24">
        <v>89.98</v>
      </c>
      <c r="DI7" s="24">
        <v>6.54</v>
      </c>
      <c r="DJ7" s="24">
        <v>9.2100000000000009</v>
      </c>
      <c r="DK7" s="24">
        <v>12.28</v>
      </c>
      <c r="DL7" s="24">
        <v>15.35</v>
      </c>
      <c r="DM7" s="24">
        <v>18.420000000000002</v>
      </c>
      <c r="DN7" s="24">
        <v>30.28</v>
      </c>
      <c r="DO7" s="24">
        <v>31</v>
      </c>
      <c r="DP7" s="24">
        <v>29.28</v>
      </c>
      <c r="DQ7" s="24">
        <v>32.380000000000003</v>
      </c>
      <c r="DR7" s="24">
        <v>35.24</v>
      </c>
      <c r="DS7" s="24">
        <v>34.79</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2023-12-12T01:06:22Z</dcterms:created>
  <dcterms:modified xsi:type="dcterms:W3CDTF">2024-03-07T05:58:00Z</dcterms:modified>
  <cp:category/>
</cp:coreProperties>
</file>