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71公共\"/>
    </mc:Choice>
  </mc:AlternateContent>
  <xr:revisionPtr revIDLastSave="0" documentId="13_ncr:1_{6198AE2F-676E-4952-A3AF-D0D9A9CEBC5B}" xr6:coauthVersionLast="47" xr6:coauthVersionMax="47" xr10:uidLastSave="{00000000-0000-0000-0000-000000000000}"/>
  <workbookProtection workbookAlgorithmName="SHA-512" workbookHashValue="2RDCbf6xvriiNRRyl5PbLEZ4ZmhlRAL5pQJOBRege/ciCjUF7PUHE/BtnDQ1Tl3KR2NMxJJzejvQRwNiL7Orsg==" workbookSaltValue="GFcaAI98biyD3vJci7m4m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P6" i="5"/>
  <c r="O6" i="5"/>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H85" i="4"/>
  <c r="G85" i="4"/>
  <c r="E85" i="4"/>
  <c r="BB10" i="4"/>
  <c r="AT10" i="4"/>
  <c r="W10" i="4"/>
  <c r="P10" i="4"/>
  <c r="I10" i="4"/>
  <c r="AT8" i="4"/>
  <c r="AL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<sst xmlns="http://schemas.openxmlformats.org/spreadsheetml/2006/main" count="231" uniqueCount="116">
  <si>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</si>
  <si>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</si>
  <si>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</si>
  <si>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</si>
  <si>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</si>
  <si>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</si>
  <si>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</si>
  <si>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</si>
  <si>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</si>
  <si>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</si>
  <si>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</si>
  <si>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</si>
  <si>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</si>
  <si>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</si>
  <si>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</si>
  <si>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</si>
  <si>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</si>
  <si>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</si>
  <si>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</si>
  <si>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</si>
  <si>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</si>
  <si>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</si>
  <si>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</si>
  <si>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</si>
  <si>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</si>
  <si>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</si>
  <si>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</si>
  <si>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</si>
  <si>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</si>
  <si>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</si>
  <si>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</si>
  <si>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</si>
  <si>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</si>
  <si>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</si>
  <si>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</si>
  <si>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</si>
  <si>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</si>
  <si>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</si>
  <si>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</si>
  <si>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</si>
  <si>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</si>
  <si>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</si>
  <si>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</si>
  <si>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</si>
  <si>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</si>
  <si>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</si>
  <si>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</si>
  <si>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</si>
  <si>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</si>
  <si>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</si>
  <si>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</si>
  <si>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</si>
  <si>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</si>
  <si>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</si>
  <si>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</si>
  <si>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</si>
  <si>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</si>
  <si>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</si>
  <si>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</si>
  <si>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</si>
  <si>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</si>
  <si>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</si>
  <si>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</si>
  <si>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</si>
  <si>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</si>
  <si>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</si>
  <si>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</si>
  <si>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</si>
  <si>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</si>
  <si>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</si>
  <si>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</si>
  <si>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</si>
  <si>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</si>
  <si>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</si>
  <si>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</si>
  <si>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</si>
  <si>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</si>
  <si>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</si>
  <si>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</si>
  <si>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</si>
  <si>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</si>
  <si>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</si>
  <si>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</si>
  <si>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</si>
  <si>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</si>
  <si>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</si>
  <si>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</si>
  <si>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</si>
  <si>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</si>
  <si>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</si>
  <si>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</si>
  <si>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</si>
  <si>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</si>
  <si>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</si>
  <si>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</si>
  <si>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</si>
  <si>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</si>
  <si>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</si>
  <si>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</si>
  <si>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</si>
  <si>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</si>
  <si>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</si>
  <si>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</si>
  <si>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</si>
  <si>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</si>
  <si>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</si>
  <si>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</si>
  <si>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</si>
  <si>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</si>
  <si>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</si>
  <si>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</si>
  <si>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</si>
  <si>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</si>
  <si>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①指標は、年々増加ており、中継ポンプ場や処理場は、老朽化に伴い機械設備や電気設備の更新が必要な状況にあるため、更新計画に基づき計画的に実施している。
②③法定耐用年数を過ぎた管渠はないが、供用開始３０年が過ぎ、今後は、更新の費用の増加が見込まれるため、ストックマネジメント計画等に基づき順次更新していく予定である。</t>
    <phoneticPr fontId="4"/>
  </si>
  <si>
    <t xml:space="preserve"> 平成23年度より法適化し、経理内容の明確化と透明性の向上を図っている。また、平成26年度の使用料改定や令和元年度末に農業集落排水施設を公共下水に統合するなど、施設の統廃合等により、効率的かつ健全経営に努めてきた。
　しかしながら、人口減少に伴う使用料収入の減少や施設の老朽化および多額な企業債残高など、課題も多い。
 将来にわたって安定的に事業を継続していくために、中長期的な経営計画を策定し、ストックマネジメント計画等に基づき、計画的に改築・更新等を行っていく。</t>
    <phoneticPr fontId="4"/>
  </si>
  <si>
    <t>①②H23年に法適用した以降も、事業費に対する使用料収入等が不足し赤字経営が続いていたため、H26年度に料金改定を行っている。
 累積欠損金は解消されたが、一般会計からの繰入金に依存する部分が大きく、人口減少により料金収入も減少傾向であるため、今後も収支の改善に努める。
③全国平均を大きく下回り、依然として厳しい状況が続いており、さらなる経営改善が必要である。
④下水道建設に伴い発行した企業債の償還金が多大なため、事業規模に対する残高が平均値を上回っている。
⑤H26年4月に使用料改定を行い、適正な使用料収入の確保に努めている。
⑥汚水処理原価は類似団体、全国平均より低く、今後とも計画的な施設管理に努める。
⑦令和元年度末に農業集落排水施設を公共下水道に統合し、施設利用の効率化に努めている。
⑧類似団体の平均値を下回っており、未接続世帯の接続促進に努める。</t>
    <rPh sb="367" eb="369">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</si>
</sst>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E6-48E4-99C0-CF71872DC62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7.0000000000000007E-2</c:v>
                </c:pt>
              </c:numCache>
            </c:numRef>
          </c:val>
          <c:smooth val="0"/>
          <c:extLst>
            <c:ext xmlns:c16="http://schemas.microsoft.com/office/drawing/2014/chart" uri="{C3380CC4-5D6E-409C-BE32-E72D297353CC}">
              <c16:uniqueId val="{00000001-6AE6-48E4-99C0-CF71872DC62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50.78</c:v>
                </c:pt>
                <c:pt idx="1">
                  <c:v>49.04</c:v>
                </c:pt>
                <c:pt idx="2">
                  <c:v>53.2</c:v>
                </c:pt>
                <c:pt idx="3">
                  <c:v>54.21</c:v>
                </c:pt>
                <c:pt idx="4">
                  <c:v>55.64</c:v>
                </c:pt>
              </c:numCache>
            </c:numRef>
          </c:val>
          <c:extLst>
            <c:ext xmlns:c16="http://schemas.microsoft.com/office/drawing/2014/chart" uri="{C3380CC4-5D6E-409C-BE32-E72D297353CC}">
              <c16:uniqueId val="{00000000-E574-47B6-A2F1-8081225ECF7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54.86</c:v>
                </c:pt>
              </c:numCache>
            </c:numRef>
          </c:val>
          <c:smooth val="0"/>
          <c:extLst>
            <c:ext xmlns:c16="http://schemas.microsoft.com/office/drawing/2014/chart" uri="{C3380CC4-5D6E-409C-BE32-E72D297353CC}">
              <c16:uniqueId val="{00000001-E574-47B6-A2F1-8081225ECF7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83.92</c:v>
                </c:pt>
                <c:pt idx="1">
                  <c:v>84.47</c:v>
                </c:pt>
                <c:pt idx="2">
                  <c:v>85.8</c:v>
                </c:pt>
                <c:pt idx="3">
                  <c:v>86.75</c:v>
                </c:pt>
                <c:pt idx="4">
                  <c:v>87</c:v>
                </c:pt>
              </c:numCache>
            </c:numRef>
          </c:val>
          <c:extLst>
            <c:ext xmlns:c16="http://schemas.microsoft.com/office/drawing/2014/chart" uri="{C3380CC4-5D6E-409C-BE32-E72D297353CC}">
              <c16:uniqueId val="{00000000-86F9-438C-B703-BF3F8A483B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91.37</c:v>
                </c:pt>
              </c:numCache>
            </c:numRef>
          </c:val>
          <c:smooth val="0"/>
          <c:extLst>
            <c:ext xmlns:c16="http://schemas.microsoft.com/office/drawing/2014/chart" uri="{C3380CC4-5D6E-409C-BE32-E72D297353CC}">
              <c16:uniqueId val="{00000001-86F9-438C-B703-BF3F8A483B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108.21</c:v>
                </c:pt>
                <c:pt idx="1">
                  <c:v>114.24</c:v>
                </c:pt>
                <c:pt idx="2">
                  <c:v>116.32</c:v>
                </c:pt>
                <c:pt idx="3">
                  <c:v>119.39</c:v>
                </c:pt>
                <c:pt idx="4">
                  <c:v>119.29</c:v>
                </c:pt>
              </c:numCache>
            </c:numRef>
          </c:val>
          <c:extLst>
            <c:ext xmlns:c16="http://schemas.microsoft.com/office/drawing/2014/chart" uri="{C3380CC4-5D6E-409C-BE32-E72D297353CC}">
              <c16:uniqueId val="{00000000-2E6A-491A-A90D-6B28DEA4F9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106.83</c:v>
                </c:pt>
                <c:pt idx="1">
                  <c:v>109.21</c:v>
                </c:pt>
                <c:pt idx="2">
                  <c:v>107.81</c:v>
                </c:pt>
                <c:pt idx="3">
                  <c:v>107.54</c:v>
                </c:pt>
                <c:pt idx="4">
                  <c:v>105.35</c:v>
                </c:pt>
              </c:numCache>
            </c:numRef>
          </c:val>
          <c:smooth val="0"/>
          <c:extLst>
            <c:ext xmlns:c16="http://schemas.microsoft.com/office/drawing/2014/chart" uri="{C3380CC4-5D6E-409C-BE32-E72D297353CC}">
              <c16:uniqueId val="{00000001-2E6A-491A-A90D-6B28DEA4F9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22.87</c:v>
                </c:pt>
                <c:pt idx="1">
                  <c:v>25.39</c:v>
                </c:pt>
                <c:pt idx="2">
                  <c:v>28.44</c:v>
                </c:pt>
                <c:pt idx="3">
                  <c:v>30.84</c:v>
                </c:pt>
                <c:pt idx="4">
                  <c:v>33.29</c:v>
                </c:pt>
              </c:numCache>
            </c:numRef>
          </c:val>
          <c:extLst>
            <c:ext xmlns:c16="http://schemas.microsoft.com/office/drawing/2014/chart" uri="{C3380CC4-5D6E-409C-BE32-E72D297353CC}">
              <c16:uniqueId val="{00000000-ACF3-4F4B-A4DD-4CDF444FA6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24.1</c:v>
                </c:pt>
                <c:pt idx="2">
                  <c:v>19.93</c:v>
                </c:pt>
                <c:pt idx="3">
                  <c:v>21.94</c:v>
                </c:pt>
                <c:pt idx="4">
                  <c:v>29.42</c:v>
                </c:pt>
              </c:numCache>
            </c:numRef>
          </c:val>
          <c:smooth val="0"/>
          <c:extLst>
            <c:ext xmlns:c16="http://schemas.microsoft.com/office/drawing/2014/chart" uri="{C3380CC4-5D6E-409C-BE32-E72D297353CC}">
              <c16:uniqueId val="{00000001-ACF3-4F4B-A4DD-4CDF444FA6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ED-4A0F-A3AB-D1EFE501EE4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0.74</c:v>
                </c:pt>
              </c:numCache>
            </c:numRef>
          </c:val>
          <c:smooth val="0"/>
          <c:extLst>
            <c:ext xmlns:c16="http://schemas.microsoft.com/office/drawing/2014/chart" uri="{C3380CC4-5D6E-409C-BE32-E72D297353CC}">
              <c16:uniqueId val="{00000001-39ED-4A0F-A3AB-D1EFE501EE4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31.44</c:v>
                </c:pt>
                <c:pt idx="1">
                  <c:v>0</c:v>
                </c:pt>
                <c:pt idx="2">
                  <c:v>0</c:v>
                </c:pt>
                <c:pt idx="3">
                  <c:v>0</c:v>
                </c:pt>
                <c:pt idx="4">
                  <c:v>0</c:v>
                </c:pt>
              </c:numCache>
            </c:numRef>
          </c:val>
          <c:extLst>
            <c:ext xmlns:c16="http://schemas.microsoft.com/office/drawing/2014/chart" uri="{C3380CC4-5D6E-409C-BE32-E72D297353CC}">
              <c16:uniqueId val="{00000000-299B-44C4-8BB8-5FC2682896A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22.02</c:v>
                </c:pt>
                <c:pt idx="1">
                  <c:v>15.73</c:v>
                </c:pt>
                <c:pt idx="2">
                  <c:v>18.2</c:v>
                </c:pt>
                <c:pt idx="3">
                  <c:v>19.059999999999999</c:v>
                </c:pt>
                <c:pt idx="4">
                  <c:v>26.07</c:v>
                </c:pt>
              </c:numCache>
            </c:numRef>
          </c:val>
          <c:smooth val="0"/>
          <c:extLst>
            <c:ext xmlns:c16="http://schemas.microsoft.com/office/drawing/2014/chart" uri="{C3380CC4-5D6E-409C-BE32-E72D297353CC}">
              <c16:uniqueId val="{00000001-299B-44C4-8BB8-5FC2682896A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34.119999999999997</c:v>
                </c:pt>
                <c:pt idx="1">
                  <c:v>17.98</c:v>
                </c:pt>
                <c:pt idx="2">
                  <c:v>10.89</c:v>
                </c:pt>
                <c:pt idx="3">
                  <c:v>23.81</c:v>
                </c:pt>
                <c:pt idx="4">
                  <c:v>16.11</c:v>
                </c:pt>
              </c:numCache>
            </c:numRef>
          </c:val>
          <c:extLst>
            <c:ext xmlns:c16="http://schemas.microsoft.com/office/drawing/2014/chart" uri="{C3380CC4-5D6E-409C-BE32-E72D297353CC}">
              <c16:uniqueId val="{00000000-2DD8-4492-A36D-CB5B6CB5C5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68.040000000000006</c:v>
                </c:pt>
                <c:pt idx="1">
                  <c:v>57.26</c:v>
                </c:pt>
                <c:pt idx="2">
                  <c:v>48.56</c:v>
                </c:pt>
                <c:pt idx="3">
                  <c:v>47.58</c:v>
                </c:pt>
                <c:pt idx="4">
                  <c:v>65.87</c:v>
                </c:pt>
              </c:numCache>
            </c:numRef>
          </c:val>
          <c:smooth val="0"/>
          <c:extLst>
            <c:ext xmlns:c16="http://schemas.microsoft.com/office/drawing/2014/chart" uri="{C3380CC4-5D6E-409C-BE32-E72D297353CC}">
              <c16:uniqueId val="{00000001-2DD8-4492-A36D-CB5B6CB5C5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2929.63</c:v>
                </c:pt>
                <c:pt idx="1">
                  <c:v>2966.73</c:v>
                </c:pt>
                <c:pt idx="2">
                  <c:v>3228.21</c:v>
                </c:pt>
                <c:pt idx="3">
                  <c:v>3036.62</c:v>
                </c:pt>
                <c:pt idx="4">
                  <c:v>763.66</c:v>
                </c:pt>
              </c:numCache>
            </c:numRef>
          </c:val>
          <c:extLst>
            <c:ext xmlns:c16="http://schemas.microsoft.com/office/drawing/2014/chart" uri="{C3380CC4-5D6E-409C-BE32-E72D297353CC}">
              <c16:uniqueId val="{00000000-7AF6-4D82-A2BA-C759E5F10D4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742.08</c:v>
                </c:pt>
              </c:numCache>
            </c:numRef>
          </c:val>
          <c:smooth val="0"/>
          <c:extLst>
            <c:ext xmlns:c16="http://schemas.microsoft.com/office/drawing/2014/chart" uri="{C3380CC4-5D6E-409C-BE32-E72D297353CC}">
              <c16:uniqueId val="{00000001-7AF6-4D82-A2BA-C759E5F10D4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109.75</c:v>
                </c:pt>
                <c:pt idx="1">
                  <c:v>120.64</c:v>
                </c:pt>
                <c:pt idx="2">
                  <c:v>119.66</c:v>
                </c:pt>
                <c:pt idx="3">
                  <c:v>128.79</c:v>
                </c:pt>
                <c:pt idx="4">
                  <c:v>128.9</c:v>
                </c:pt>
              </c:numCache>
            </c:numRef>
          </c:val>
          <c:extLst>
            <c:ext xmlns:c16="http://schemas.microsoft.com/office/drawing/2014/chart" uri="{C3380CC4-5D6E-409C-BE32-E72D297353CC}">
              <c16:uniqueId val="{00000000-D353-44D5-ADD3-3147D9C49E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86.51</c:v>
                </c:pt>
              </c:numCache>
            </c:numRef>
          </c:val>
          <c:smooth val="0"/>
          <c:extLst>
            <c:ext xmlns:c16="http://schemas.microsoft.com/office/drawing/2014/chart" uri="{C3380CC4-5D6E-409C-BE32-E72D297353CC}">
              <c16:uniqueId val="{00000001-D353-44D5-ADD3-3147D9C49E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157.43</c:v>
                </c:pt>
                <c:pt idx="1">
                  <c:v>143.62</c:v>
                </c:pt>
                <c:pt idx="2">
                  <c:v>144.41999999999999</c:v>
                </c:pt>
                <c:pt idx="3">
                  <c:v>134.56</c:v>
                </c:pt>
                <c:pt idx="4">
                  <c:v>134.86000000000001</c:v>
                </c:pt>
              </c:numCache>
            </c:numRef>
          </c:val>
          <c:extLst>
            <c:ext xmlns:c16="http://schemas.microsoft.com/office/drawing/2014/chart" uri="{C3380CC4-5D6E-409C-BE32-E72D297353CC}">
              <c16:uniqueId val="{00000000-983F-4519-AD05-9F379ACF631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188.24</c:v>
                </c:pt>
              </c:numCache>
            </c:numRef>
          </c:val>
          <c:smooth val="0"/>
          <c:extLst>
            <c:ext xmlns:c16="http://schemas.microsoft.com/office/drawing/2014/chart" uri="{C3380CC4-5D6E-409C-BE32-E72D297353CC}">
              <c16:uniqueId val="{00000001-983F-4519-AD05-9F379ACF631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羽咋市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6">
        <f>データ!S6</f>
        <v>20166</v>
      </c>
      <c r="AM8" s="46"/>
      <c r="AN8" s="46"/>
      <c r="AO8" s="46"/>
      <c r="AP8" s="46"/>
      <c r="AQ8" s="46"/>
      <c r="AR8" s="46"/>
      <c r="AS8" s="46"/>
      <c r="AT8" s="45">
        <f>データ!T6</f>
        <v>81.849999999999994</v>
      </c>
      <c r="AU8" s="45"/>
      <c r="AV8" s="45"/>
      <c r="AW8" s="45"/>
      <c r="AX8" s="45"/>
      <c r="AY8" s="45"/>
      <c r="AZ8" s="45"/>
      <c r="BA8" s="45"/>
      <c r="BB8" s="45">
        <f>データ!U6</f>
        <v>246.38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43.62</v>
      </c>
      <c r="J10" s="45"/>
      <c r="K10" s="45"/>
      <c r="L10" s="45"/>
      <c r="M10" s="45"/>
      <c r="N10" s="45"/>
      <c r="O10" s="45"/>
      <c r="P10" s="45">
        <f>データ!P6</f>
        <v>65.69</v>
      </c>
      <c r="Q10" s="45"/>
      <c r="R10" s="45"/>
      <c r="S10" s="45"/>
      <c r="T10" s="45"/>
      <c r="U10" s="45"/>
      <c r="V10" s="45"/>
      <c r="W10" s="45">
        <f>データ!Q6</f>
        <v>73.92</v>
      </c>
      <c r="X10" s="45"/>
      <c r="Y10" s="45"/>
      <c r="Z10" s="45"/>
      <c r="AA10" s="45"/>
      <c r="AB10" s="45"/>
      <c r="AC10" s="45"/>
      <c r="AD10" s="46">
        <f>データ!R6</f>
        <v>3465</v>
      </c>
      <c r="AE10" s="46"/>
      <c r="AF10" s="46"/>
      <c r="AG10" s="46"/>
      <c r="AH10" s="46"/>
      <c r="AI10" s="46"/>
      <c r="AJ10" s="46"/>
      <c r="AK10" s="2"/>
      <c r="AL10" s="46">
        <f>データ!V6</f>
        <v>13148</v>
      </c>
      <c r="AM10" s="46"/>
      <c r="AN10" s="46"/>
      <c r="AO10" s="46"/>
      <c r="AP10" s="46"/>
      <c r="AQ10" s="46"/>
      <c r="AR10" s="46"/>
      <c r="AS10" s="46"/>
      <c r="AT10" s="45">
        <f>データ!W6</f>
        <v>6.58</v>
      </c>
      <c r="AU10" s="45"/>
      <c r="AV10" s="45"/>
      <c r="AW10" s="45"/>
      <c r="AX10" s="45"/>
      <c r="AY10" s="45"/>
      <c r="AZ10" s="45"/>
      <c r="BA10" s="45"/>
      <c r="BB10" s="45">
        <f>データ!X6</f>
        <v>1998.18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y/YDWk/l7wkxlpTCzrjHCVxHiVEReIQxcR0M1FKXkDnkj3C58UbqYhHKJJ7NQdj9CEW8w+Rp6OMR94wg2tMNw==" saltValue="WY6QCkhgtd4ZfUi3PXU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172073</v>
      </c>
      <c r="D6" s="19">
        <f t="shared" si="3"/>
        <v>46</v>
      </c>
      <c r="E6" s="19">
        <f t="shared" si="3"/>
        <v>17</v>
      </c>
      <c r="F6" s="19">
        <f t="shared" si="3"/>
        <v>1</v>
      </c>
      <c r="G6" s="19">
        <f t="shared" si="3"/>
        <v>0</v>
      </c>
      <c r="H6" s="19" t="str">
        <f t="shared" si="3"/>
        <v>石川県　羽咋市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43.62</v>
      </c>
      <c r="P6" s="20">
        <f t="shared" si="3"/>
        <v>65.69</v>
      </c>
      <c r="Q6" s="20">
        <f t="shared" si="3"/>
        <v>73.92</v>
      </c>
      <c r="R6" s="20">
        <f t="shared" si="3"/>
        <v>3465</v>
      </c>
      <c r="S6" s="20">
        <f t="shared" si="3"/>
        <v>20166</v>
      </c>
      <c r="T6" s="20">
        <f t="shared" si="3"/>
        <v>81.849999999999994</v>
      </c>
      <c r="U6" s="20">
        <f t="shared" si="3"/>
        <v>246.38</v>
      </c>
      <c r="V6" s="20">
        <f t="shared" si="3"/>
        <v>13148</v>
      </c>
      <c r="W6" s="20">
        <f t="shared" si="3"/>
        <v>6.58</v>
      </c>
      <c r="X6" s="20">
        <f t="shared" si="3"/>
        <v>1998.18</v>
      </c>
      <c r="Y6" s="21">
        <f>IF(Y7="",NA(),Y7)</f>
        <v>108.21</v>
      </c>
      <c r="Z6" s="21">
        <f t="shared" ref="Z6:AH6" si="4">IF(Z7="",NA(),Z7)</f>
        <v>114.24</v>
      </c>
      <c r="AA6" s="21">
        <f t="shared" si="4"/>
        <v>116.32</v>
      </c>
      <c r="AB6" s="21">
        <f t="shared" si="4"/>
        <v>119.39</v>
      </c>
      <c r="AC6" s="21">
        <f t="shared" si="4"/>
        <v>119.29</v>
      </c>
      <c r="AD6" s="21">
        <f t="shared" si="4"/>
        <v>106.83</v>
      </c>
      <c r="AE6" s="21">
        <f t="shared" si="4"/>
        <v>109.21</v>
      </c>
      <c r="AF6" s="21">
        <f t="shared" si="4"/>
        <v>107.81</v>
      </c>
      <c r="AG6" s="21">
        <f t="shared" si="4"/>
        <v>107.54</v>
      </c>
      <c r="AH6" s="21">
        <f t="shared" si="4"/>
        <v>105.35</v>
      </c>
      <c r="AI6" s="20" t="str">
        <f>IF(AI7="","",IF(AI7="-","【-】","【"&amp;SUBSTITUTE(TEXT(AI7,"#,##0.00"),"-","△")&amp;"】"))</f>
        <v>【106.11】</v>
      </c>
      <c r="AJ6" s="21">
        <f>IF(AJ7="",NA(),AJ7)</f>
        <v>31.44</v>
      </c>
      <c r="AK6" s="20">
        <f t="shared" ref="AK6:AS6" si="5">IF(AK7="",NA(),AK7)</f>
        <v>0</v>
      </c>
      <c r="AL6" s="20">
        <f t="shared" si="5"/>
        <v>0</v>
      </c>
      <c r="AM6" s="20">
        <f t="shared" si="5"/>
        <v>0</v>
      </c>
      <c r="AN6" s="20">
        <f t="shared" si="5"/>
        <v>0</v>
      </c>
      <c r="AO6" s="21">
        <f t="shared" si="5"/>
        <v>22.02</v>
      </c>
      <c r="AP6" s="21">
        <f t="shared" si="5"/>
        <v>15.73</v>
      </c>
      <c r="AQ6" s="21">
        <f t="shared" si="5"/>
        <v>18.2</v>
      </c>
      <c r="AR6" s="21">
        <f t="shared" si="5"/>
        <v>19.059999999999999</v>
      </c>
      <c r="AS6" s="21">
        <f t="shared" si="5"/>
        <v>26.07</v>
      </c>
      <c r="AT6" s="20" t="str">
        <f>IF(AT7="","",IF(AT7="-","【-】","【"&amp;SUBSTITUTE(TEXT(AT7,"#,##0.00"),"-","△")&amp;"】"))</f>
        <v>【3.15】</v>
      </c>
      <c r="AU6" s="21">
        <f>IF(AU7="",NA(),AU7)</f>
        <v>34.119999999999997</v>
      </c>
      <c r="AV6" s="21">
        <f t="shared" ref="AV6:BD6" si="6">IF(AV7="",NA(),AV7)</f>
        <v>17.98</v>
      </c>
      <c r="AW6" s="21">
        <f t="shared" si="6"/>
        <v>10.89</v>
      </c>
      <c r="AX6" s="21">
        <f t="shared" si="6"/>
        <v>23.81</v>
      </c>
      <c r="AY6" s="21">
        <f t="shared" si="6"/>
        <v>16.11</v>
      </c>
      <c r="AZ6" s="21">
        <f t="shared" si="6"/>
        <v>68.040000000000006</v>
      </c>
      <c r="BA6" s="21">
        <f t="shared" si="6"/>
        <v>57.26</v>
      </c>
      <c r="BB6" s="21">
        <f t="shared" si="6"/>
        <v>48.56</v>
      </c>
      <c r="BC6" s="21">
        <f t="shared" si="6"/>
        <v>47.58</v>
      </c>
      <c r="BD6" s="21">
        <f t="shared" si="6"/>
        <v>65.87</v>
      </c>
      <c r="BE6" s="20" t="str">
        <f>IF(BE7="","",IF(BE7="-","【-】","【"&amp;SUBSTITUTE(TEXT(BE7,"#,##0.00"),"-","△")&amp;"】"))</f>
        <v>【73.44】</v>
      </c>
      <c r="BF6" s="21">
        <f>IF(BF7="",NA(),BF7)</f>
        <v>2929.63</v>
      </c>
      <c r="BG6" s="21">
        <f t="shared" ref="BG6:BO6" si="7">IF(BG7="",NA(),BG7)</f>
        <v>2966.73</v>
      </c>
      <c r="BH6" s="21">
        <f t="shared" si="7"/>
        <v>3228.21</v>
      </c>
      <c r="BI6" s="21">
        <f t="shared" si="7"/>
        <v>3036.62</v>
      </c>
      <c r="BJ6" s="21">
        <f t="shared" si="7"/>
        <v>763.66</v>
      </c>
      <c r="BK6" s="21">
        <f t="shared" si="7"/>
        <v>1048.23</v>
      </c>
      <c r="BL6" s="21">
        <f t="shared" si="7"/>
        <v>1130.42</v>
      </c>
      <c r="BM6" s="21">
        <f t="shared" si="7"/>
        <v>1245.0999999999999</v>
      </c>
      <c r="BN6" s="21">
        <f t="shared" si="7"/>
        <v>1108.8</v>
      </c>
      <c r="BO6" s="21">
        <f t="shared" si="7"/>
        <v>742.08</v>
      </c>
      <c r="BP6" s="20" t="str">
        <f>IF(BP7="","",IF(BP7="-","【-】","【"&amp;SUBSTITUTE(TEXT(BP7,"#,##0.00"),"-","△")&amp;"】"))</f>
        <v>【652.82】</v>
      </c>
      <c r="BQ6" s="21">
        <f>IF(BQ7="",NA(),BQ7)</f>
        <v>109.75</v>
      </c>
      <c r="BR6" s="21">
        <f t="shared" ref="BR6:BZ6" si="8">IF(BR7="",NA(),BR7)</f>
        <v>120.64</v>
      </c>
      <c r="BS6" s="21">
        <f t="shared" si="8"/>
        <v>119.66</v>
      </c>
      <c r="BT6" s="21">
        <f t="shared" si="8"/>
        <v>128.79</v>
      </c>
      <c r="BU6" s="21">
        <f t="shared" si="8"/>
        <v>128.9</v>
      </c>
      <c r="BV6" s="21">
        <f t="shared" si="8"/>
        <v>78.92</v>
      </c>
      <c r="BW6" s="21">
        <f t="shared" si="8"/>
        <v>74.17</v>
      </c>
      <c r="BX6" s="21">
        <f t="shared" si="8"/>
        <v>79.77</v>
      </c>
      <c r="BY6" s="21">
        <f t="shared" si="8"/>
        <v>79.63</v>
      </c>
      <c r="BZ6" s="21">
        <f t="shared" si="8"/>
        <v>86.51</v>
      </c>
      <c r="CA6" s="20" t="str">
        <f>IF(CA7="","",IF(CA7="-","【-】","【"&amp;SUBSTITUTE(TEXT(CA7,"#,##0.00"),"-","△")&amp;"】"))</f>
        <v>【97.61】</v>
      </c>
      <c r="CB6" s="21">
        <f>IF(CB7="",NA(),CB7)</f>
        <v>157.43</v>
      </c>
      <c r="CC6" s="21">
        <f t="shared" ref="CC6:CK6" si="9">IF(CC7="",NA(),CC7)</f>
        <v>143.62</v>
      </c>
      <c r="CD6" s="21">
        <f t="shared" si="9"/>
        <v>144.41999999999999</v>
      </c>
      <c r="CE6" s="21">
        <f t="shared" si="9"/>
        <v>134.56</v>
      </c>
      <c r="CF6" s="21">
        <f t="shared" si="9"/>
        <v>134.86000000000001</v>
      </c>
      <c r="CG6" s="21">
        <f t="shared" si="9"/>
        <v>220.31</v>
      </c>
      <c r="CH6" s="21">
        <f t="shared" si="9"/>
        <v>230.95</v>
      </c>
      <c r="CI6" s="21">
        <f t="shared" si="9"/>
        <v>214.56</v>
      </c>
      <c r="CJ6" s="21">
        <f t="shared" si="9"/>
        <v>213.66</v>
      </c>
      <c r="CK6" s="21">
        <f t="shared" si="9"/>
        <v>188.24</v>
      </c>
      <c r="CL6" s="20" t="str">
        <f>IF(CL7="","",IF(CL7="-","【-】","【"&amp;SUBSTITUTE(TEXT(CL7,"#,##0.00"),"-","△")&amp;"】"))</f>
        <v>【138.29】</v>
      </c>
      <c r="CM6" s="21">
        <f>IF(CM7="",NA(),CM7)</f>
        <v>50.78</v>
      </c>
      <c r="CN6" s="21">
        <f t="shared" ref="CN6:CV6" si="10">IF(CN7="",NA(),CN7)</f>
        <v>49.04</v>
      </c>
      <c r="CO6" s="21">
        <f t="shared" si="10"/>
        <v>53.2</v>
      </c>
      <c r="CP6" s="21">
        <f t="shared" si="10"/>
        <v>54.21</v>
      </c>
      <c r="CQ6" s="21">
        <f t="shared" si="10"/>
        <v>55.64</v>
      </c>
      <c r="CR6" s="21">
        <f t="shared" si="10"/>
        <v>49.68</v>
      </c>
      <c r="CS6" s="21">
        <f t="shared" si="10"/>
        <v>49.27</v>
      </c>
      <c r="CT6" s="21">
        <f t="shared" si="10"/>
        <v>49.47</v>
      </c>
      <c r="CU6" s="21">
        <f t="shared" si="10"/>
        <v>48.19</v>
      </c>
      <c r="CV6" s="21">
        <f t="shared" si="10"/>
        <v>54.86</v>
      </c>
      <c r="CW6" s="20" t="str">
        <f>IF(CW7="","",IF(CW7="-","【-】","【"&amp;SUBSTITUTE(TEXT(CW7,"#,##0.00"),"-","△")&amp;"】"))</f>
        <v>【59.10】</v>
      </c>
      <c r="CX6" s="21">
        <f>IF(CX7="",NA(),CX7)</f>
        <v>83.92</v>
      </c>
      <c r="CY6" s="21">
        <f t="shared" ref="CY6:DG6" si="11">IF(CY7="",NA(),CY7)</f>
        <v>84.47</v>
      </c>
      <c r="CZ6" s="21">
        <f t="shared" si="11"/>
        <v>85.8</v>
      </c>
      <c r="DA6" s="21">
        <f t="shared" si="11"/>
        <v>86.75</v>
      </c>
      <c r="DB6" s="21">
        <f t="shared" si="11"/>
        <v>87</v>
      </c>
      <c r="DC6" s="21">
        <f t="shared" si="11"/>
        <v>83.35</v>
      </c>
      <c r="DD6" s="21">
        <f t="shared" si="11"/>
        <v>83.16</v>
      </c>
      <c r="DE6" s="21">
        <f t="shared" si="11"/>
        <v>82.06</v>
      </c>
      <c r="DF6" s="21">
        <f t="shared" si="11"/>
        <v>82.26</v>
      </c>
      <c r="DG6" s="21">
        <f t="shared" si="11"/>
        <v>91.37</v>
      </c>
      <c r="DH6" s="20" t="str">
        <f>IF(DH7="","",IF(DH7="-","【-】","【"&amp;SUBSTITUTE(TEXT(DH7,"#,##0.00"),"-","△")&amp;"】"))</f>
        <v>【95.82】</v>
      </c>
      <c r="DI6" s="21">
        <f>IF(DI7="",NA(),DI7)</f>
        <v>22.87</v>
      </c>
      <c r="DJ6" s="21">
        <f t="shared" ref="DJ6:DR6" si="12">IF(DJ7="",NA(),DJ7)</f>
        <v>25.39</v>
      </c>
      <c r="DK6" s="21">
        <f t="shared" si="12"/>
        <v>28.44</v>
      </c>
      <c r="DL6" s="21">
        <f t="shared" si="12"/>
        <v>30.84</v>
      </c>
      <c r="DM6" s="21">
        <f t="shared" si="12"/>
        <v>33.29</v>
      </c>
      <c r="DN6" s="21">
        <f t="shared" si="12"/>
        <v>26.06</v>
      </c>
      <c r="DO6" s="21">
        <f t="shared" si="12"/>
        <v>24.1</v>
      </c>
      <c r="DP6" s="21">
        <f t="shared" si="12"/>
        <v>19.93</v>
      </c>
      <c r="DQ6" s="21">
        <f t="shared" si="12"/>
        <v>21.94</v>
      </c>
      <c r="DR6" s="21">
        <f t="shared" si="12"/>
        <v>29.42</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0.74</v>
      </c>
      <c r="ED6" s="20" t="str">
        <f>IF(ED7="","",IF(ED7="-","【-】","【"&amp;SUBSTITUTE(TEXT(ED7,"#,##0.00"),"-","△")&amp;"】"))</f>
        <v>【7.62】</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7.0000000000000007E-2</v>
      </c>
      <c r="EO6" s="20" t="str">
        <f>IF(EO7="","",IF(EO7="-","【-】","【"&amp;SUBSTITUTE(TEXT(EO7,"#,##0.00"),"-","△")&amp;"】"))</f>
        <v>【0.23】</v>
      </c>
    </row>
    <row r="7" spans="1:148" s="22" customFormat="1" x14ac:dyDescent="0.15">
      <c r="A7" s="14"/>
      <c r="B7" s="23">
        <v>2022</v>
      </c>
      <c r="C7" s="23">
        <v>172073</v>
      </c>
      <c r="D7" s="23">
        <v>46</v>
      </c>
      <c r="E7" s="23">
        <v>17</v>
      </c>
      <c r="F7" s="23">
        <v>1</v>
      </c>
      <c r="G7" s="23">
        <v>0</v>
      </c>
      <c r="H7" s="23" t="s">
        <v>96</v>
      </c>
      <c r="I7" s="23" t="s">
        <v>97</v>
      </c>
      <c r="J7" s="23" t="s">
        <v>98</v>
      </c>
      <c r="K7" s="23" t="s">
        <v>99</v>
      </c>
      <c r="L7" s="23" t="s">
        <v>100</v>
      </c>
      <c r="M7" s="23" t="s">
        <v>101</v>
      </c>
      <c r="N7" s="24" t="s">
        <v>102</v>
      </c>
      <c r="O7" s="24">
        <v>43.62</v>
      </c>
      <c r="P7" s="24">
        <v>65.69</v>
      </c>
      <c r="Q7" s="24">
        <v>73.92</v>
      </c>
      <c r="R7" s="24">
        <v>3465</v>
      </c>
      <c r="S7" s="24">
        <v>20166</v>
      </c>
      <c r="T7" s="24">
        <v>81.849999999999994</v>
      </c>
      <c r="U7" s="24">
        <v>246.38</v>
      </c>
      <c r="V7" s="24">
        <v>13148</v>
      </c>
      <c r="W7" s="24">
        <v>6.58</v>
      </c>
      <c r="X7" s="24">
        <v>1998.18</v>
      </c>
      <c r="Y7" s="24">
        <v>108.21</v>
      </c>
      <c r="Z7" s="24">
        <v>114.24</v>
      </c>
      <c r="AA7" s="24">
        <v>116.32</v>
      </c>
      <c r="AB7" s="24">
        <v>119.39</v>
      </c>
      <c r="AC7" s="24">
        <v>119.29</v>
      </c>
      <c r="AD7" s="24">
        <v>106.83</v>
      </c>
      <c r="AE7" s="24">
        <v>109.21</v>
      </c>
      <c r="AF7" s="24">
        <v>107.81</v>
      </c>
      <c r="AG7" s="24">
        <v>107.54</v>
      </c>
      <c r="AH7" s="24">
        <v>105.35</v>
      </c>
      <c r="AI7" s="24">
        <v>106.11</v>
      </c>
      <c r="AJ7" s="24">
        <v>31.44</v>
      </c>
      <c r="AK7" s="24">
        <v>0</v>
      </c>
      <c r="AL7" s="24">
        <v>0</v>
      </c>
      <c r="AM7" s="24">
        <v>0</v>
      </c>
      <c r="AN7" s="24">
        <v>0</v>
      </c>
      <c r="AO7" s="24">
        <v>22.02</v>
      </c>
      <c r="AP7" s="24">
        <v>15.73</v>
      </c>
      <c r="AQ7" s="24">
        <v>18.2</v>
      </c>
      <c r="AR7" s="24">
        <v>19.059999999999999</v>
      </c>
      <c r="AS7" s="24">
        <v>26.07</v>
      </c>
      <c r="AT7" s="24">
        <v>3.15</v>
      </c>
      <c r="AU7" s="24">
        <v>34.119999999999997</v>
      </c>
      <c r="AV7" s="24">
        <v>17.98</v>
      </c>
      <c r="AW7" s="24">
        <v>10.89</v>
      </c>
      <c r="AX7" s="24">
        <v>23.81</v>
      </c>
      <c r="AY7" s="24">
        <v>16.11</v>
      </c>
      <c r="AZ7" s="24">
        <v>68.040000000000006</v>
      </c>
      <c r="BA7" s="24">
        <v>57.26</v>
      </c>
      <c r="BB7" s="24">
        <v>48.56</v>
      </c>
      <c r="BC7" s="24">
        <v>47.58</v>
      </c>
      <c r="BD7" s="24">
        <v>65.87</v>
      </c>
      <c r="BE7" s="24">
        <v>73.44</v>
      </c>
      <c r="BF7" s="24">
        <v>2929.63</v>
      </c>
      <c r="BG7" s="24">
        <v>2966.73</v>
      </c>
      <c r="BH7" s="24">
        <v>3228.21</v>
      </c>
      <c r="BI7" s="24">
        <v>3036.62</v>
      </c>
      <c r="BJ7" s="24">
        <v>763.66</v>
      </c>
      <c r="BK7" s="24">
        <v>1048.23</v>
      </c>
      <c r="BL7" s="24">
        <v>1130.42</v>
      </c>
      <c r="BM7" s="24">
        <v>1245.0999999999999</v>
      </c>
      <c r="BN7" s="24">
        <v>1108.8</v>
      </c>
      <c r="BO7" s="24">
        <v>742.08</v>
      </c>
      <c r="BP7" s="24">
        <v>652.82000000000005</v>
      </c>
      <c r="BQ7" s="24">
        <v>109.75</v>
      </c>
      <c r="BR7" s="24">
        <v>120.64</v>
      </c>
      <c r="BS7" s="24">
        <v>119.66</v>
      </c>
      <c r="BT7" s="24">
        <v>128.79</v>
      </c>
      <c r="BU7" s="24">
        <v>128.9</v>
      </c>
      <c r="BV7" s="24">
        <v>78.92</v>
      </c>
      <c r="BW7" s="24">
        <v>74.17</v>
      </c>
      <c r="BX7" s="24">
        <v>79.77</v>
      </c>
      <c r="BY7" s="24">
        <v>79.63</v>
      </c>
      <c r="BZ7" s="24">
        <v>86.51</v>
      </c>
      <c r="CA7" s="24">
        <v>97.61</v>
      </c>
      <c r="CB7" s="24">
        <v>157.43</v>
      </c>
      <c r="CC7" s="24">
        <v>143.62</v>
      </c>
      <c r="CD7" s="24">
        <v>144.41999999999999</v>
      </c>
      <c r="CE7" s="24">
        <v>134.56</v>
      </c>
      <c r="CF7" s="24">
        <v>134.86000000000001</v>
      </c>
      <c r="CG7" s="24">
        <v>220.31</v>
      </c>
      <c r="CH7" s="24">
        <v>230.95</v>
      </c>
      <c r="CI7" s="24">
        <v>214.56</v>
      </c>
      <c r="CJ7" s="24">
        <v>213.66</v>
      </c>
      <c r="CK7" s="24">
        <v>188.24</v>
      </c>
      <c r="CL7" s="24">
        <v>138.29</v>
      </c>
      <c r="CM7" s="24">
        <v>50.78</v>
      </c>
      <c r="CN7" s="24">
        <v>49.04</v>
      </c>
      <c r="CO7" s="24">
        <v>53.2</v>
      </c>
      <c r="CP7" s="24">
        <v>54.21</v>
      </c>
      <c r="CQ7" s="24">
        <v>55.64</v>
      </c>
      <c r="CR7" s="24">
        <v>49.68</v>
      </c>
      <c r="CS7" s="24">
        <v>49.27</v>
      </c>
      <c r="CT7" s="24">
        <v>49.47</v>
      </c>
      <c r="CU7" s="24">
        <v>48.19</v>
      </c>
      <c r="CV7" s="24">
        <v>54.86</v>
      </c>
      <c r="CW7" s="24">
        <v>59.1</v>
      </c>
      <c r="CX7" s="24">
        <v>83.92</v>
      </c>
      <c r="CY7" s="24">
        <v>84.47</v>
      </c>
      <c r="CZ7" s="24">
        <v>85.8</v>
      </c>
      <c r="DA7" s="24">
        <v>86.75</v>
      </c>
      <c r="DB7" s="24">
        <v>87</v>
      </c>
      <c r="DC7" s="24">
        <v>83.35</v>
      </c>
      <c r="DD7" s="24">
        <v>83.16</v>
      </c>
      <c r="DE7" s="24">
        <v>82.06</v>
      </c>
      <c r="DF7" s="24">
        <v>82.26</v>
      </c>
      <c r="DG7" s="24">
        <v>91.37</v>
      </c>
      <c r="DH7" s="24">
        <v>95.82</v>
      </c>
      <c r="DI7" s="24">
        <v>22.87</v>
      </c>
      <c r="DJ7" s="24">
        <v>25.39</v>
      </c>
      <c r="DK7" s="24">
        <v>28.44</v>
      </c>
      <c r="DL7" s="24">
        <v>30.84</v>
      </c>
      <c r="DM7" s="24">
        <v>33.29</v>
      </c>
      <c r="DN7" s="24">
        <v>26.06</v>
      </c>
      <c r="DO7" s="24">
        <v>24.1</v>
      </c>
      <c r="DP7" s="24">
        <v>19.93</v>
      </c>
      <c r="DQ7" s="24">
        <v>21.94</v>
      </c>
      <c r="DR7" s="24">
        <v>29.42</v>
      </c>
      <c r="DS7" s="24">
        <v>39.74</v>
      </c>
      <c r="DT7" s="24">
        <v>0</v>
      </c>
      <c r="DU7" s="24">
        <v>0</v>
      </c>
      <c r="DV7" s="24">
        <v>0</v>
      </c>
      <c r="DW7" s="24">
        <v>0</v>
      </c>
      <c r="DX7" s="24">
        <v>0</v>
      </c>
      <c r="DY7" s="24">
        <v>0</v>
      </c>
      <c r="DZ7" s="24">
        <v>0</v>
      </c>
      <c r="EA7" s="24">
        <v>0</v>
      </c>
      <c r="EB7" s="24">
        <v>0</v>
      </c>
      <c r="EC7" s="24">
        <v>0.74</v>
      </c>
      <c r="ED7" s="24">
        <v>7.62</v>
      </c>
      <c r="EE7" s="24">
        <v>0</v>
      </c>
      <c r="EF7" s="24">
        <v>0</v>
      </c>
      <c r="EG7" s="24">
        <v>0</v>
      </c>
      <c r="EH7" s="24">
        <v>0</v>
      </c>
      <c r="EI7" s="24">
        <v>0</v>
      </c>
      <c r="EJ7" s="24">
        <v>0.12</v>
      </c>
      <c r="EK7" s="24">
        <v>0.1</v>
      </c>
      <c r="EL7" s="24">
        <v>0.32</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2023-12-12T00:46:15Z</dcterms:created>
  <dcterms:modified xsi:type="dcterms:W3CDTF">2024-03-07T05:53:51Z</dcterms:modified>
  <cp:category/>
</cp:coreProperties>
</file>