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10.130.1.103\010_情報系fs\080_上下水道部\020_企業総務課\06 調査関係（財政課等）\○経営比較分析表○\R04経営比較分析表\"/>
    </mc:Choice>
  </mc:AlternateContent>
  <xr:revisionPtr revIDLastSave="0" documentId="13_ncr:1_{F9D0656D-C69A-49E0-81B8-D132D3CE9CB6}" xr6:coauthVersionLast="36" xr6:coauthVersionMax="36" xr10:uidLastSave="{00000000-0000-0000-0000-000000000000}"/>
  <workbookProtection workbookAlgorithmName="SHA-512" workbookHashValue="/8R+3/Ly+A7xhlsyNIa6QaRh+wVwBGbxpjRTzjMdEFcFEa8qoxe7epuqMBMBcelGNWhKYK63gmTWURdydpSU6w==" workbookSaltValue="YpTqNg0JgRkvlN7W3Grnd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BB10" i="4"/>
  <c r="W10" i="4"/>
  <c r="P10" i="4"/>
  <c r="B10" i="4"/>
  <c r="BB8" i="4"/>
  <c r="AT8" i="4"/>
  <c r="AD8" i="4"/>
  <c r="W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<sst xmlns="http://schemas.openxmlformats.org/spreadsheetml/2006/main" count="231" uniqueCount="117">
  <si>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</si>
  <si>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</si>
  <si>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</si>
  <si>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</si>
  <si>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</si>
  <si>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</si>
  <si>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</si>
  <si>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</si>
  <si>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</si>
  <si>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</si>
  <si>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</si>
  <si>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</si>
  <si>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</si>
  <si>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</si>
  <si>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</si>
  <si>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</si>
  <si>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</si>
  <si>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</si>
  <si>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</si>
  <si>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</si>
  <si>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</si>
  <si>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</si>
  <si>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</si>
  <si>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</si>
  <si>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</si>
  <si>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</si>
  <si>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</si>
  <si>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</si>
  <si>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</si>
  <si>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</si>
  <si>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</si>
  <si>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</si>
  <si>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</si>
  <si>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</si>
  <si>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</si>
  <si>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</si>
  <si>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</si>
  <si>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</si>
  <si>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</si>
  <si>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</si>
  <si>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</si>
  <si>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</si>
  <si>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</si>
  <si>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</si>
  <si>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</si>
  <si>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</si>
  <si>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</si>
  <si>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</si>
  <si>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</si>
  <si>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</si>
  <si>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</si>
  <si>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</si>
  <si>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</si>
  <si>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</si>
  <si>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</si>
  <si>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</si>
  <si>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</si>
  <si>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</si>
  <si>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</si>
  <si>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</si>
  <si>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</si>
  <si>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</si>
  <si>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</si>
  <si>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</si>
  <si>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</si>
  <si>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</si>
  <si>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</si>
  <si>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</si>
  <si>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</si>
  <si>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</si>
  <si>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</si>
  <si>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</si>
  <si>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</si>
  <si>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</si>
  <si>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</si>
  <si>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</si>
  <si>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</si>
  <si>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</si>
  <si>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</si>
  <si>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</si>
  <si>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</si>
  <si>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</si>
  <si>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</si>
  <si>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</si>
  <si>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</si>
  <si>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</si>
  <si>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</si>
  <si>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</si>
  <si>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</si>
  <si>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</si>
  <si>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</si>
  <si>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</si>
  <si>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</si>
  <si>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</si>
  <si>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</si>
  <si>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</si>
  <si>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</si>
  <si>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</si>
  <si>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</si>
  <si>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</si>
  <si>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</si>
  <si>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</si>
  <si>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</si>
  <si>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</si>
  <si>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</si>
  <si>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</si>
  <si>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</si>
  <si>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</si>
  <si>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</si>
  <si>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</si>
  <si>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</si>
  <si>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</si>
  <si>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</si>
  <si>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</si>
  <si>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減価償却率は徐々に増加しており、管渠は比較的新しい状態ではあるが、ストックマネジメント計画に基づき、後年度における管渠更新投資の平準化に努める必要がある。 </t>
    <rPh sb="7" eb="9">
      <t>ジョジョ</t>
    </rPh>
    <rPh sb="10" eb="12">
      <t>ゾウカ</t>
    </rPh>
    <phoneticPr fontId="4"/>
  </si>
  <si>
    <t>　管渠の老朽化が始まるまでに、経費の節減と使用料金の見直しを行い、利益の確保、累積欠損金の解消に取り組むため、計画的に安定した経営状態となることが重要である。そのためには、将来の管渠更新や企業債の償還に備え、経営戦略の見直しをする必要がある。
　なお本市においては、事業の効率化のため処理施設の統廃合を順次進めているところであり、更新費用の縮減により更なる経営の健全化を図っていくこととしている。</t>
    <rPh sb="30" eb="31">
      <t>オコナ</t>
    </rPh>
    <rPh sb="55" eb="58">
      <t>ケイカクテキ</t>
    </rPh>
    <rPh sb="59" eb="61">
      <t>アンテイ</t>
    </rPh>
    <rPh sb="104" eb="106">
      <t>ケイエイ</t>
    </rPh>
    <rPh sb="106" eb="108">
      <t>センリャク</t>
    </rPh>
    <rPh sb="109" eb="111">
      <t>ミナオ</t>
    </rPh>
    <phoneticPr fontId="4"/>
  </si>
  <si>
    <t>　経常収支比率が令和2年度までは100%を超えていたが、減価償却費の増加によりR3年度以降100%以下となり、類似団体平均値をも下回った。また、汚水処理原価については低い水準で推移しており、経費回収率については100％以下となっている。企業債残高対事業規模比率についてはR4は479.65（訂正）であり増加した。
　この傾向は今後も続くことが懸念されるため、経営の健全性が保つ努力が必要であり、人口減少により経営を取り巻く環境は年々厳しくなっていることから、より効率的な事業運営を行っていく必要がある。</t>
    <rPh sb="8" eb="10">
      <t>レイワ</t>
    </rPh>
    <rPh sb="11" eb="13">
      <t>ネンド</t>
    </rPh>
    <rPh sb="41" eb="43">
      <t>ネンド</t>
    </rPh>
    <rPh sb="43" eb="45">
      <t>イコウ</t>
    </rPh>
    <rPh sb="118" eb="120">
      <t>キギョウ</t>
    </rPh>
    <rPh sb="120" eb="121">
      <t>サイ</t>
    </rPh>
    <rPh sb="121" eb="123">
      <t>ザンダカ</t>
    </rPh>
    <rPh sb="123" eb="124">
      <t>タイ</t>
    </rPh>
    <rPh sb="124" eb="126">
      <t>ジギョウ</t>
    </rPh>
    <rPh sb="126" eb="128">
      <t>キボ</t>
    </rPh>
    <rPh sb="128" eb="130">
      <t>ヒリツ</t>
    </rPh>
    <rPh sb="145" eb="147">
      <t>テイセイ</t>
    </rPh>
    <rPh sb="151" eb="153">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</si>
</sst>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ED-43D1-8109-F57DB698FCB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3FED-43D1-8109-F57DB698FCB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45.91</c:v>
                </c:pt>
                <c:pt idx="1">
                  <c:v>42.41</c:v>
                </c:pt>
                <c:pt idx="2">
                  <c:v>33.11</c:v>
                </c:pt>
                <c:pt idx="3">
                  <c:v>18.34</c:v>
                </c:pt>
                <c:pt idx="4">
                  <c:v>18.34</c:v>
                </c:pt>
              </c:numCache>
            </c:numRef>
          </c:val>
          <c:extLst>
            <c:ext xmlns:c16="http://schemas.microsoft.com/office/drawing/2014/chart" uri="{C3380CC4-5D6E-409C-BE32-E72D297353CC}">
              <c16:uniqueId val="{00000000-6CDC-4618-B99F-3417ADC67C8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6CDC-4618-B99F-3417ADC67C8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99.63</c:v>
                </c:pt>
                <c:pt idx="1">
                  <c:v>99.5</c:v>
                </c:pt>
                <c:pt idx="2">
                  <c:v>99.4</c:v>
                </c:pt>
                <c:pt idx="3">
                  <c:v>99.48</c:v>
                </c:pt>
                <c:pt idx="4">
                  <c:v>99.55</c:v>
                </c:pt>
              </c:numCache>
            </c:numRef>
          </c:val>
          <c:extLst>
            <c:ext xmlns:c16="http://schemas.microsoft.com/office/drawing/2014/chart" uri="{C3380CC4-5D6E-409C-BE32-E72D297353CC}">
              <c16:uniqueId val="{00000000-5992-49E4-A690-D20093CE921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5992-49E4-A690-D20093CE921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103.86</c:v>
                </c:pt>
                <c:pt idx="1">
                  <c:v>103.74</c:v>
                </c:pt>
                <c:pt idx="2">
                  <c:v>105.64</c:v>
                </c:pt>
                <c:pt idx="3">
                  <c:v>99.67</c:v>
                </c:pt>
                <c:pt idx="4">
                  <c:v>96.17</c:v>
                </c:pt>
              </c:numCache>
            </c:numRef>
          </c:val>
          <c:extLst>
            <c:ext xmlns:c16="http://schemas.microsoft.com/office/drawing/2014/chart" uri="{C3380CC4-5D6E-409C-BE32-E72D297353CC}">
              <c16:uniqueId val="{00000000-9F69-488D-9405-BBDF8B6E2D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101.27</c:v>
                </c:pt>
                <c:pt idx="1">
                  <c:v>101.91</c:v>
                </c:pt>
                <c:pt idx="2">
                  <c:v>103.09</c:v>
                </c:pt>
                <c:pt idx="3">
                  <c:v>102.11</c:v>
                </c:pt>
                <c:pt idx="4">
                  <c:v>101.91</c:v>
                </c:pt>
              </c:numCache>
            </c:numRef>
          </c:val>
          <c:smooth val="0"/>
          <c:extLst>
            <c:ext xmlns:c16="http://schemas.microsoft.com/office/drawing/2014/chart" uri="{C3380CC4-5D6E-409C-BE32-E72D297353CC}">
              <c16:uniqueId val="{00000001-9F69-488D-9405-BBDF8B6E2D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30.5</c:v>
                </c:pt>
                <c:pt idx="1">
                  <c:v>32.97</c:v>
                </c:pt>
                <c:pt idx="2">
                  <c:v>35.35</c:v>
                </c:pt>
                <c:pt idx="3">
                  <c:v>37.840000000000003</c:v>
                </c:pt>
                <c:pt idx="4">
                  <c:v>40.25</c:v>
                </c:pt>
              </c:numCache>
            </c:numRef>
          </c:val>
          <c:extLst>
            <c:ext xmlns:c16="http://schemas.microsoft.com/office/drawing/2014/chart" uri="{C3380CC4-5D6E-409C-BE32-E72D297353CC}">
              <c16:uniqueId val="{00000000-4546-4EFA-AB12-D4A99A419A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24.32</c:v>
                </c:pt>
                <c:pt idx="1">
                  <c:v>28.19</c:v>
                </c:pt>
                <c:pt idx="2">
                  <c:v>24.8</c:v>
                </c:pt>
                <c:pt idx="3">
                  <c:v>28.12</c:v>
                </c:pt>
                <c:pt idx="4">
                  <c:v>28.79</c:v>
                </c:pt>
              </c:numCache>
            </c:numRef>
          </c:val>
          <c:smooth val="0"/>
          <c:extLst>
            <c:ext xmlns:c16="http://schemas.microsoft.com/office/drawing/2014/chart" uri="{C3380CC4-5D6E-409C-BE32-E72D297353CC}">
              <c16:uniqueId val="{00000001-4546-4EFA-AB12-D4A99A419A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F0-4A22-8785-69E20BE56BB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5F0-4A22-8785-69E20BE56BB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56.47</c:v>
                </c:pt>
                <c:pt idx="1">
                  <c:v>50.66</c:v>
                </c:pt>
                <c:pt idx="2">
                  <c:v>34.869999999999997</c:v>
                </c:pt>
                <c:pt idx="3">
                  <c:v>36.11</c:v>
                </c:pt>
                <c:pt idx="4">
                  <c:v>48.41</c:v>
                </c:pt>
              </c:numCache>
            </c:numRef>
          </c:val>
          <c:extLst>
            <c:ext xmlns:c16="http://schemas.microsoft.com/office/drawing/2014/chart" uri="{C3380CC4-5D6E-409C-BE32-E72D297353CC}">
              <c16:uniqueId val="{00000000-742F-41D8-94AB-B423AFD285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137.09</c:v>
                </c:pt>
                <c:pt idx="1">
                  <c:v>127.98</c:v>
                </c:pt>
                <c:pt idx="2">
                  <c:v>101.24</c:v>
                </c:pt>
                <c:pt idx="3">
                  <c:v>124.9</c:v>
                </c:pt>
                <c:pt idx="4">
                  <c:v>124.8</c:v>
                </c:pt>
              </c:numCache>
            </c:numRef>
          </c:val>
          <c:smooth val="0"/>
          <c:extLst>
            <c:ext xmlns:c16="http://schemas.microsoft.com/office/drawing/2014/chart" uri="{C3380CC4-5D6E-409C-BE32-E72D297353CC}">
              <c16:uniqueId val="{00000001-742F-41D8-94AB-B423AFD285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71.44</c:v>
                </c:pt>
                <c:pt idx="1">
                  <c:v>63.5</c:v>
                </c:pt>
                <c:pt idx="2">
                  <c:v>65.16</c:v>
                </c:pt>
                <c:pt idx="3">
                  <c:v>67.680000000000007</c:v>
                </c:pt>
                <c:pt idx="4">
                  <c:v>64.709999999999994</c:v>
                </c:pt>
              </c:numCache>
            </c:numRef>
          </c:val>
          <c:extLst>
            <c:ext xmlns:c16="http://schemas.microsoft.com/office/drawing/2014/chart" uri="{C3380CC4-5D6E-409C-BE32-E72D297353CC}">
              <c16:uniqueId val="{00000000-E2F7-4A49-8D3C-D9016F9F2AC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43.5</c:v>
                </c:pt>
                <c:pt idx="1">
                  <c:v>44.14</c:v>
                </c:pt>
                <c:pt idx="2">
                  <c:v>37.24</c:v>
                </c:pt>
                <c:pt idx="3">
                  <c:v>33.58</c:v>
                </c:pt>
                <c:pt idx="4">
                  <c:v>35.42</c:v>
                </c:pt>
              </c:numCache>
            </c:numRef>
          </c:val>
          <c:smooth val="0"/>
          <c:extLst>
            <c:ext xmlns:c16="http://schemas.microsoft.com/office/drawing/2014/chart" uri="{C3380CC4-5D6E-409C-BE32-E72D297353CC}">
              <c16:uniqueId val="{00000001-E2F7-4A49-8D3C-D9016F9F2AC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350.74</c:v>
                </c:pt>
                <c:pt idx="1">
                  <c:v>288.77</c:v>
                </c:pt>
                <c:pt idx="2">
                  <c:v>314.72000000000003</c:v>
                </c:pt>
                <c:pt idx="3">
                  <c:v>202.34</c:v>
                </c:pt>
                <c:pt idx="4" formatCode="#,##0.00;&quot;△&quot;#,##0.00">
                  <c:v>0</c:v>
                </c:pt>
              </c:numCache>
            </c:numRef>
          </c:val>
          <c:extLst>
            <c:ext xmlns:c16="http://schemas.microsoft.com/office/drawing/2014/chart" uri="{C3380CC4-5D6E-409C-BE32-E72D297353CC}">
              <c16:uniqueId val="{00000000-1025-4B6F-839E-2542E611EB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1025-4B6F-839E-2542E611EB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84.64</c:v>
                </c:pt>
                <c:pt idx="4">
                  <c:v>91.63</c:v>
                </c:pt>
              </c:numCache>
            </c:numRef>
          </c:val>
          <c:extLst>
            <c:ext xmlns:c16="http://schemas.microsoft.com/office/drawing/2014/chart" uri="{C3380CC4-5D6E-409C-BE32-E72D297353CC}">
              <c16:uniqueId val="{00000000-C91C-4DC9-8336-1A2172FB74A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C91C-4DC9-8336-1A2172FB74A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138.35</c:v>
                </c:pt>
                <c:pt idx="1">
                  <c:v>132.82</c:v>
                </c:pt>
                <c:pt idx="2">
                  <c:v>132.34</c:v>
                </c:pt>
                <c:pt idx="3">
                  <c:v>156.81</c:v>
                </c:pt>
                <c:pt idx="4">
                  <c:v>144.35</c:v>
                </c:pt>
              </c:numCache>
            </c:numRef>
          </c:val>
          <c:extLst>
            <c:ext xmlns:c16="http://schemas.microsoft.com/office/drawing/2014/chart" uri="{C3380CC4-5D6E-409C-BE32-E72D297353CC}">
              <c16:uniqueId val="{00000000-4ADC-46F6-8D58-936B0818346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4ADC-46F6-8D58-936B0818346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9" zoomScaleNormal="100" workbookViewId="0">
      <selection activeCell="CF25" sqref="CF2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白山市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112916</v>
      </c>
      <c r="AM8" s="42"/>
      <c r="AN8" s="42"/>
      <c r="AO8" s="42"/>
      <c r="AP8" s="42"/>
      <c r="AQ8" s="42"/>
      <c r="AR8" s="42"/>
      <c r="AS8" s="42"/>
      <c r="AT8" s="35">
        <f>データ!T6</f>
        <v>754.92</v>
      </c>
      <c r="AU8" s="35"/>
      <c r="AV8" s="35"/>
      <c r="AW8" s="35"/>
      <c r="AX8" s="35"/>
      <c r="AY8" s="35"/>
      <c r="AZ8" s="35"/>
      <c r="BA8" s="35"/>
      <c r="BB8" s="35">
        <f>データ!U6</f>
        <v>149.57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62.72</v>
      </c>
      <c r="J10" s="35"/>
      <c r="K10" s="35"/>
      <c r="L10" s="35"/>
      <c r="M10" s="35"/>
      <c r="N10" s="35"/>
      <c r="O10" s="35"/>
      <c r="P10" s="35">
        <f>データ!P6</f>
        <v>5.86</v>
      </c>
      <c r="Q10" s="35"/>
      <c r="R10" s="35"/>
      <c r="S10" s="35"/>
      <c r="T10" s="35"/>
      <c r="U10" s="35"/>
      <c r="V10" s="35"/>
      <c r="W10" s="35">
        <f>データ!Q6</f>
        <v>88.66</v>
      </c>
      <c r="X10" s="35"/>
      <c r="Y10" s="35"/>
      <c r="Z10" s="35"/>
      <c r="AA10" s="35"/>
      <c r="AB10" s="35"/>
      <c r="AC10" s="35"/>
      <c r="AD10" s="42">
        <f>データ!R6</f>
        <v>2662</v>
      </c>
      <c r="AE10" s="42"/>
      <c r="AF10" s="42"/>
      <c r="AG10" s="42"/>
      <c r="AH10" s="42"/>
      <c r="AI10" s="42"/>
      <c r="AJ10" s="42"/>
      <c r="AK10" s="2"/>
      <c r="AL10" s="42">
        <f>データ!V6</f>
        <v>6604</v>
      </c>
      <c r="AM10" s="42"/>
      <c r="AN10" s="42"/>
      <c r="AO10" s="42"/>
      <c r="AP10" s="42"/>
      <c r="AQ10" s="42"/>
      <c r="AR10" s="42"/>
      <c r="AS10" s="42"/>
      <c r="AT10" s="35">
        <f>データ!W6</f>
        <v>3.02</v>
      </c>
      <c r="AU10" s="35"/>
      <c r="AV10" s="35"/>
      <c r="AW10" s="35"/>
      <c r="AX10" s="35"/>
      <c r="AY10" s="35"/>
      <c r="AZ10" s="35"/>
      <c r="BA10" s="35"/>
      <c r="BB10" s="35">
        <f>データ!X6</f>
        <v>2186.75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71"/>
      <c r="BN47" s="71"/>
      <c r="BO47" s="71"/>
      <c r="BP47" s="71"/>
      <c r="BQ47" s="71"/>
      <c r="BR47" s="71"/>
      <c r="BS47" s="71"/>
      <c r="BT47" s="71"/>
      <c r="BU47" s="71"/>
      <c r="BV47" s="71"/>
      <c r="BW47" s="71"/>
      <c r="BX47" s="71"/>
      <c r="BY47" s="71"/>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71"/>
      <c r="BN48" s="71"/>
      <c r="BO48" s="71"/>
      <c r="BP48" s="71"/>
      <c r="BQ48" s="71"/>
      <c r="BR48" s="71"/>
      <c r="BS48" s="71"/>
      <c r="BT48" s="71"/>
      <c r="BU48" s="71"/>
      <c r="BV48" s="71"/>
      <c r="BW48" s="71"/>
      <c r="BX48" s="71"/>
      <c r="BY48" s="71"/>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71"/>
      <c r="BN49" s="71"/>
      <c r="BO49" s="71"/>
      <c r="BP49" s="71"/>
      <c r="BQ49" s="71"/>
      <c r="BR49" s="71"/>
      <c r="BS49" s="71"/>
      <c r="BT49" s="71"/>
      <c r="BU49" s="71"/>
      <c r="BV49" s="71"/>
      <c r="BW49" s="71"/>
      <c r="BX49" s="71"/>
      <c r="BY49" s="71"/>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71"/>
      <c r="BN50" s="71"/>
      <c r="BO50" s="71"/>
      <c r="BP50" s="71"/>
      <c r="BQ50" s="71"/>
      <c r="BR50" s="71"/>
      <c r="BS50" s="71"/>
      <c r="BT50" s="71"/>
      <c r="BU50" s="71"/>
      <c r="BV50" s="71"/>
      <c r="BW50" s="71"/>
      <c r="BX50" s="71"/>
      <c r="BY50" s="71"/>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71"/>
      <c r="BN51" s="71"/>
      <c r="BO51" s="71"/>
      <c r="BP51" s="71"/>
      <c r="BQ51" s="71"/>
      <c r="BR51" s="71"/>
      <c r="BS51" s="71"/>
      <c r="BT51" s="71"/>
      <c r="BU51" s="71"/>
      <c r="BV51" s="71"/>
      <c r="BW51" s="71"/>
      <c r="BX51" s="71"/>
      <c r="BY51" s="71"/>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71"/>
      <c r="BN52" s="71"/>
      <c r="BO52" s="71"/>
      <c r="BP52" s="71"/>
      <c r="BQ52" s="71"/>
      <c r="BR52" s="71"/>
      <c r="BS52" s="71"/>
      <c r="BT52" s="71"/>
      <c r="BU52" s="71"/>
      <c r="BV52" s="71"/>
      <c r="BW52" s="71"/>
      <c r="BX52" s="71"/>
      <c r="BY52" s="71"/>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71"/>
      <c r="BN53" s="71"/>
      <c r="BO53" s="71"/>
      <c r="BP53" s="71"/>
      <c r="BQ53" s="71"/>
      <c r="BR53" s="71"/>
      <c r="BS53" s="71"/>
      <c r="BT53" s="71"/>
      <c r="BU53" s="71"/>
      <c r="BV53" s="71"/>
      <c r="BW53" s="71"/>
      <c r="BX53" s="71"/>
      <c r="BY53" s="71"/>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71"/>
      <c r="BN54" s="71"/>
      <c r="BO54" s="71"/>
      <c r="BP54" s="71"/>
      <c r="BQ54" s="71"/>
      <c r="BR54" s="71"/>
      <c r="BS54" s="71"/>
      <c r="BT54" s="71"/>
      <c r="BU54" s="71"/>
      <c r="BV54" s="71"/>
      <c r="BW54" s="71"/>
      <c r="BX54" s="71"/>
      <c r="BY54" s="71"/>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71"/>
      <c r="BN55" s="71"/>
      <c r="BO55" s="71"/>
      <c r="BP55" s="71"/>
      <c r="BQ55" s="71"/>
      <c r="BR55" s="71"/>
      <c r="BS55" s="71"/>
      <c r="BT55" s="71"/>
      <c r="BU55" s="71"/>
      <c r="BV55" s="71"/>
      <c r="BW55" s="71"/>
      <c r="BX55" s="71"/>
      <c r="BY55" s="71"/>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71"/>
      <c r="BN56" s="71"/>
      <c r="BO56" s="71"/>
      <c r="BP56" s="71"/>
      <c r="BQ56" s="71"/>
      <c r="BR56" s="71"/>
      <c r="BS56" s="71"/>
      <c r="BT56" s="71"/>
      <c r="BU56" s="71"/>
      <c r="BV56" s="71"/>
      <c r="BW56" s="71"/>
      <c r="BX56" s="71"/>
      <c r="BY56" s="71"/>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71"/>
      <c r="BN57" s="71"/>
      <c r="BO57" s="71"/>
      <c r="BP57" s="71"/>
      <c r="BQ57" s="71"/>
      <c r="BR57" s="71"/>
      <c r="BS57" s="71"/>
      <c r="BT57" s="71"/>
      <c r="BU57" s="71"/>
      <c r="BV57" s="71"/>
      <c r="BW57" s="71"/>
      <c r="BX57" s="71"/>
      <c r="BY57" s="71"/>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71"/>
      <c r="BN58" s="71"/>
      <c r="BO58" s="71"/>
      <c r="BP58" s="71"/>
      <c r="BQ58" s="71"/>
      <c r="BR58" s="71"/>
      <c r="BS58" s="71"/>
      <c r="BT58" s="71"/>
      <c r="BU58" s="71"/>
      <c r="BV58" s="71"/>
      <c r="BW58" s="71"/>
      <c r="BX58" s="71"/>
      <c r="BY58" s="71"/>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71"/>
      <c r="BN59" s="71"/>
      <c r="BO59" s="71"/>
      <c r="BP59" s="71"/>
      <c r="BQ59" s="71"/>
      <c r="BR59" s="71"/>
      <c r="BS59" s="71"/>
      <c r="BT59" s="71"/>
      <c r="BU59" s="71"/>
      <c r="BV59" s="71"/>
      <c r="BW59" s="71"/>
      <c r="BX59" s="71"/>
      <c r="BY59" s="71"/>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71"/>
      <c r="BN60" s="71"/>
      <c r="BO60" s="71"/>
      <c r="BP60" s="71"/>
      <c r="BQ60" s="71"/>
      <c r="BR60" s="71"/>
      <c r="BS60" s="71"/>
      <c r="BT60" s="71"/>
      <c r="BU60" s="71"/>
      <c r="BV60" s="71"/>
      <c r="BW60" s="71"/>
      <c r="BX60" s="71"/>
      <c r="BY60" s="71"/>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71"/>
      <c r="BN61" s="71"/>
      <c r="BO61" s="71"/>
      <c r="BP61" s="71"/>
      <c r="BQ61" s="71"/>
      <c r="BR61" s="71"/>
      <c r="BS61" s="71"/>
      <c r="BT61" s="71"/>
      <c r="BU61" s="71"/>
      <c r="BV61" s="71"/>
      <c r="BW61" s="71"/>
      <c r="BX61" s="71"/>
      <c r="BY61" s="71"/>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71"/>
      <c r="BN62" s="71"/>
      <c r="BO62" s="71"/>
      <c r="BP62" s="71"/>
      <c r="BQ62" s="71"/>
      <c r="BR62" s="71"/>
      <c r="BS62" s="71"/>
      <c r="BT62" s="71"/>
      <c r="BU62" s="71"/>
      <c r="BV62" s="71"/>
      <c r="BW62" s="71"/>
      <c r="BX62" s="71"/>
      <c r="BY62" s="71"/>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AP8O5MBDw5nGeMR145ZqCUMFRCBVVWmwNmhPS4Ki5w5G9cDj2voegpk0xFhIgYbOMyAIFcEjZqnA9pVVhwefCg==" saltValue="V9/qoXZYuGCht3iYSc2wM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172103</v>
      </c>
      <c r="D6" s="19">
        <f t="shared" si="3"/>
        <v>46</v>
      </c>
      <c r="E6" s="19">
        <f t="shared" si="3"/>
        <v>17</v>
      </c>
      <c r="F6" s="19">
        <f t="shared" si="3"/>
        <v>5</v>
      </c>
      <c r="G6" s="19">
        <f t="shared" si="3"/>
        <v>0</v>
      </c>
      <c r="H6" s="19" t="str">
        <f t="shared" si="3"/>
        <v>石川県　白山市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62.72</v>
      </c>
      <c r="P6" s="20">
        <f t="shared" si="3"/>
        <v>5.86</v>
      </c>
      <c r="Q6" s="20">
        <f t="shared" si="3"/>
        <v>88.66</v>
      </c>
      <c r="R6" s="20">
        <f t="shared" si="3"/>
        <v>2662</v>
      </c>
      <c r="S6" s="20">
        <f t="shared" si="3"/>
        <v>112916</v>
      </c>
      <c r="T6" s="20">
        <f t="shared" si="3"/>
        <v>754.92</v>
      </c>
      <c r="U6" s="20">
        <f t="shared" si="3"/>
        <v>149.57</v>
      </c>
      <c r="V6" s="20">
        <f t="shared" si="3"/>
        <v>6604</v>
      </c>
      <c r="W6" s="20">
        <f t="shared" si="3"/>
        <v>3.02</v>
      </c>
      <c r="X6" s="20">
        <f t="shared" si="3"/>
        <v>2186.75</v>
      </c>
      <c r="Y6" s="21">
        <f>IF(Y7="",NA(),Y7)</f>
        <v>103.86</v>
      </c>
      <c r="Z6" s="21">
        <f t="shared" ref="Z6:AH6" si="4">IF(Z7="",NA(),Z7)</f>
        <v>103.74</v>
      </c>
      <c r="AA6" s="21">
        <f t="shared" si="4"/>
        <v>105.64</v>
      </c>
      <c r="AB6" s="21">
        <f t="shared" si="4"/>
        <v>99.67</v>
      </c>
      <c r="AC6" s="21">
        <f t="shared" si="4"/>
        <v>96.17</v>
      </c>
      <c r="AD6" s="21">
        <f t="shared" si="4"/>
        <v>101.27</v>
      </c>
      <c r="AE6" s="21">
        <f t="shared" si="4"/>
        <v>101.91</v>
      </c>
      <c r="AF6" s="21">
        <f t="shared" si="4"/>
        <v>103.09</v>
      </c>
      <c r="AG6" s="21">
        <f t="shared" si="4"/>
        <v>102.11</v>
      </c>
      <c r="AH6" s="21">
        <f t="shared" si="4"/>
        <v>101.91</v>
      </c>
      <c r="AI6" s="20" t="str">
        <f>IF(AI7="","",IF(AI7="-","【-】","【"&amp;SUBSTITUTE(TEXT(AI7,"#,##0.00"),"-","△")&amp;"】"))</f>
        <v>【103.61】</v>
      </c>
      <c r="AJ6" s="21">
        <f>IF(AJ7="",NA(),AJ7)</f>
        <v>56.47</v>
      </c>
      <c r="AK6" s="21">
        <f t="shared" ref="AK6:AS6" si="5">IF(AK7="",NA(),AK7)</f>
        <v>50.66</v>
      </c>
      <c r="AL6" s="21">
        <f t="shared" si="5"/>
        <v>34.869999999999997</v>
      </c>
      <c r="AM6" s="21">
        <f t="shared" si="5"/>
        <v>36.11</v>
      </c>
      <c r="AN6" s="21">
        <f t="shared" si="5"/>
        <v>48.41</v>
      </c>
      <c r="AO6" s="21">
        <f t="shared" si="5"/>
        <v>137.09</v>
      </c>
      <c r="AP6" s="21">
        <f t="shared" si="5"/>
        <v>127.98</v>
      </c>
      <c r="AQ6" s="21">
        <f t="shared" si="5"/>
        <v>101.24</v>
      </c>
      <c r="AR6" s="21">
        <f t="shared" si="5"/>
        <v>124.9</v>
      </c>
      <c r="AS6" s="21">
        <f t="shared" si="5"/>
        <v>124.8</v>
      </c>
      <c r="AT6" s="20" t="str">
        <f>IF(AT7="","",IF(AT7="-","【-】","【"&amp;SUBSTITUTE(TEXT(AT7,"#,##0.00"),"-","△")&amp;"】"))</f>
        <v>【133.62】</v>
      </c>
      <c r="AU6" s="21">
        <f>IF(AU7="",NA(),AU7)</f>
        <v>71.44</v>
      </c>
      <c r="AV6" s="21">
        <f t="shared" ref="AV6:BD6" si="6">IF(AV7="",NA(),AV7)</f>
        <v>63.5</v>
      </c>
      <c r="AW6" s="21">
        <f t="shared" si="6"/>
        <v>65.16</v>
      </c>
      <c r="AX6" s="21">
        <f t="shared" si="6"/>
        <v>67.680000000000007</v>
      </c>
      <c r="AY6" s="21">
        <f t="shared" si="6"/>
        <v>64.709999999999994</v>
      </c>
      <c r="AZ6" s="21">
        <f t="shared" si="6"/>
        <v>43.5</v>
      </c>
      <c r="BA6" s="21">
        <f t="shared" si="6"/>
        <v>44.14</v>
      </c>
      <c r="BB6" s="21">
        <f t="shared" si="6"/>
        <v>37.24</v>
      </c>
      <c r="BC6" s="21">
        <f t="shared" si="6"/>
        <v>33.58</v>
      </c>
      <c r="BD6" s="21">
        <f t="shared" si="6"/>
        <v>35.42</v>
      </c>
      <c r="BE6" s="20" t="str">
        <f>IF(BE7="","",IF(BE7="-","【-】","【"&amp;SUBSTITUTE(TEXT(BE7,"#,##0.00"),"-","△")&amp;"】"))</f>
        <v>【36.94】</v>
      </c>
      <c r="BF6" s="21">
        <f>IF(BF7="",NA(),BF7)</f>
        <v>350.74</v>
      </c>
      <c r="BG6" s="21">
        <f t="shared" ref="BG6:BO6" si="7">IF(BG7="",NA(),BG7)</f>
        <v>288.77</v>
      </c>
      <c r="BH6" s="21">
        <f t="shared" si="7"/>
        <v>314.72000000000003</v>
      </c>
      <c r="BI6" s="21">
        <f t="shared" si="7"/>
        <v>202.34</v>
      </c>
      <c r="BJ6" s="20">
        <f t="shared" si="7"/>
        <v>0</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100</v>
      </c>
      <c r="BR6" s="21">
        <f t="shared" ref="BR6:BZ6" si="8">IF(BR7="",NA(),BR7)</f>
        <v>100</v>
      </c>
      <c r="BS6" s="21">
        <f t="shared" si="8"/>
        <v>100</v>
      </c>
      <c r="BT6" s="21">
        <f t="shared" si="8"/>
        <v>84.64</v>
      </c>
      <c r="BU6" s="21">
        <f t="shared" si="8"/>
        <v>91.63</v>
      </c>
      <c r="BV6" s="21">
        <f t="shared" si="8"/>
        <v>65.39</v>
      </c>
      <c r="BW6" s="21">
        <f t="shared" si="8"/>
        <v>65.37</v>
      </c>
      <c r="BX6" s="21">
        <f t="shared" si="8"/>
        <v>68.11</v>
      </c>
      <c r="BY6" s="21">
        <f t="shared" si="8"/>
        <v>67.23</v>
      </c>
      <c r="BZ6" s="21">
        <f t="shared" si="8"/>
        <v>61.82</v>
      </c>
      <c r="CA6" s="20" t="str">
        <f>IF(CA7="","",IF(CA7="-","【-】","【"&amp;SUBSTITUTE(TEXT(CA7,"#,##0.00"),"-","△")&amp;"】"))</f>
        <v>【57.02】</v>
      </c>
      <c r="CB6" s="21">
        <f>IF(CB7="",NA(),CB7)</f>
        <v>138.35</v>
      </c>
      <c r="CC6" s="21">
        <f t="shared" ref="CC6:CK6" si="9">IF(CC7="",NA(),CC7)</f>
        <v>132.82</v>
      </c>
      <c r="CD6" s="21">
        <f t="shared" si="9"/>
        <v>132.34</v>
      </c>
      <c r="CE6" s="21">
        <f t="shared" si="9"/>
        <v>156.81</v>
      </c>
      <c r="CF6" s="21">
        <f t="shared" si="9"/>
        <v>144.35</v>
      </c>
      <c r="CG6" s="21">
        <f t="shared" si="9"/>
        <v>230.88</v>
      </c>
      <c r="CH6" s="21">
        <f t="shared" si="9"/>
        <v>228.99</v>
      </c>
      <c r="CI6" s="21">
        <f t="shared" si="9"/>
        <v>222.41</v>
      </c>
      <c r="CJ6" s="21">
        <f t="shared" si="9"/>
        <v>228.21</v>
      </c>
      <c r="CK6" s="21">
        <f t="shared" si="9"/>
        <v>246.9</v>
      </c>
      <c r="CL6" s="20" t="str">
        <f>IF(CL7="","",IF(CL7="-","【-】","【"&amp;SUBSTITUTE(TEXT(CL7,"#,##0.00"),"-","△")&amp;"】"))</f>
        <v>【273.68】</v>
      </c>
      <c r="CM6" s="21">
        <f>IF(CM7="",NA(),CM7)</f>
        <v>45.91</v>
      </c>
      <c r="CN6" s="21">
        <f t="shared" ref="CN6:CV6" si="10">IF(CN7="",NA(),CN7)</f>
        <v>42.41</v>
      </c>
      <c r="CO6" s="21">
        <f t="shared" si="10"/>
        <v>33.11</v>
      </c>
      <c r="CP6" s="21">
        <f t="shared" si="10"/>
        <v>18.34</v>
      </c>
      <c r="CQ6" s="21">
        <f t="shared" si="10"/>
        <v>18.34</v>
      </c>
      <c r="CR6" s="21">
        <f t="shared" si="10"/>
        <v>56.72</v>
      </c>
      <c r="CS6" s="21">
        <f t="shared" si="10"/>
        <v>54.06</v>
      </c>
      <c r="CT6" s="21">
        <f t="shared" si="10"/>
        <v>55.26</v>
      </c>
      <c r="CU6" s="21">
        <f t="shared" si="10"/>
        <v>54.54</v>
      </c>
      <c r="CV6" s="21">
        <f t="shared" si="10"/>
        <v>52.9</v>
      </c>
      <c r="CW6" s="20" t="str">
        <f>IF(CW7="","",IF(CW7="-","【-】","【"&amp;SUBSTITUTE(TEXT(CW7,"#,##0.00"),"-","△")&amp;"】"))</f>
        <v>【52.55】</v>
      </c>
      <c r="CX6" s="21">
        <f>IF(CX7="",NA(),CX7)</f>
        <v>99.63</v>
      </c>
      <c r="CY6" s="21">
        <f t="shared" ref="CY6:DG6" si="11">IF(CY7="",NA(),CY7)</f>
        <v>99.5</v>
      </c>
      <c r="CZ6" s="21">
        <f t="shared" si="11"/>
        <v>99.4</v>
      </c>
      <c r="DA6" s="21">
        <f t="shared" si="11"/>
        <v>99.48</v>
      </c>
      <c r="DB6" s="21">
        <f t="shared" si="11"/>
        <v>99.55</v>
      </c>
      <c r="DC6" s="21">
        <f t="shared" si="11"/>
        <v>90.04</v>
      </c>
      <c r="DD6" s="21">
        <f t="shared" si="11"/>
        <v>90.11</v>
      </c>
      <c r="DE6" s="21">
        <f t="shared" si="11"/>
        <v>90.52</v>
      </c>
      <c r="DF6" s="21">
        <f t="shared" si="11"/>
        <v>90.3</v>
      </c>
      <c r="DG6" s="21">
        <f t="shared" si="11"/>
        <v>90.3</v>
      </c>
      <c r="DH6" s="20" t="str">
        <f>IF(DH7="","",IF(DH7="-","【-】","【"&amp;SUBSTITUTE(TEXT(DH7,"#,##0.00"),"-","△")&amp;"】"))</f>
        <v>【87.30】</v>
      </c>
      <c r="DI6" s="21">
        <f>IF(DI7="",NA(),DI7)</f>
        <v>30.5</v>
      </c>
      <c r="DJ6" s="21">
        <f t="shared" ref="DJ6:DR6" si="12">IF(DJ7="",NA(),DJ7)</f>
        <v>32.97</v>
      </c>
      <c r="DK6" s="21">
        <f t="shared" si="12"/>
        <v>35.35</v>
      </c>
      <c r="DL6" s="21">
        <f t="shared" si="12"/>
        <v>37.840000000000003</v>
      </c>
      <c r="DM6" s="21">
        <f t="shared" si="12"/>
        <v>40.25</v>
      </c>
      <c r="DN6" s="21">
        <f t="shared" si="12"/>
        <v>24.32</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172103</v>
      </c>
      <c r="D7" s="23">
        <v>46</v>
      </c>
      <c r="E7" s="23">
        <v>17</v>
      </c>
      <c r="F7" s="23">
        <v>5</v>
      </c>
      <c r="G7" s="23">
        <v>0</v>
      </c>
      <c r="H7" s="23" t="s">
        <v>96</v>
      </c>
      <c r="I7" s="23" t="s">
        <v>97</v>
      </c>
      <c r="J7" s="23" t="s">
        <v>98</v>
      </c>
      <c r="K7" s="23" t="s">
        <v>99</v>
      </c>
      <c r="L7" s="23" t="s">
        <v>100</v>
      </c>
      <c r="M7" s="23" t="s">
        <v>101</v>
      </c>
      <c r="N7" s="24" t="s">
        <v>102</v>
      </c>
      <c r="O7" s="24">
        <v>62.72</v>
      </c>
      <c r="P7" s="24">
        <v>5.86</v>
      </c>
      <c r="Q7" s="24">
        <v>88.66</v>
      </c>
      <c r="R7" s="24">
        <v>2662</v>
      </c>
      <c r="S7" s="24">
        <v>112916</v>
      </c>
      <c r="T7" s="24">
        <v>754.92</v>
      </c>
      <c r="U7" s="24">
        <v>149.57</v>
      </c>
      <c r="V7" s="24">
        <v>6604</v>
      </c>
      <c r="W7" s="24">
        <v>3.02</v>
      </c>
      <c r="X7" s="24">
        <v>2186.75</v>
      </c>
      <c r="Y7" s="24">
        <v>103.86</v>
      </c>
      <c r="Z7" s="24">
        <v>103.74</v>
      </c>
      <c r="AA7" s="24">
        <v>105.64</v>
      </c>
      <c r="AB7" s="24">
        <v>99.67</v>
      </c>
      <c r="AC7" s="24">
        <v>96.17</v>
      </c>
      <c r="AD7" s="24">
        <v>101.27</v>
      </c>
      <c r="AE7" s="24">
        <v>101.91</v>
      </c>
      <c r="AF7" s="24">
        <v>103.09</v>
      </c>
      <c r="AG7" s="24">
        <v>102.11</v>
      </c>
      <c r="AH7" s="24">
        <v>101.91</v>
      </c>
      <c r="AI7" s="24">
        <v>103.61</v>
      </c>
      <c r="AJ7" s="24">
        <v>56.47</v>
      </c>
      <c r="AK7" s="24">
        <v>50.66</v>
      </c>
      <c r="AL7" s="24">
        <v>34.869999999999997</v>
      </c>
      <c r="AM7" s="24">
        <v>36.11</v>
      </c>
      <c r="AN7" s="24">
        <v>48.41</v>
      </c>
      <c r="AO7" s="24">
        <v>137.09</v>
      </c>
      <c r="AP7" s="24">
        <v>127.98</v>
      </c>
      <c r="AQ7" s="24">
        <v>101.24</v>
      </c>
      <c r="AR7" s="24">
        <v>124.9</v>
      </c>
      <c r="AS7" s="24">
        <v>124.8</v>
      </c>
      <c r="AT7" s="24">
        <v>133.62</v>
      </c>
      <c r="AU7" s="24">
        <v>71.44</v>
      </c>
      <c r="AV7" s="24">
        <v>63.5</v>
      </c>
      <c r="AW7" s="24">
        <v>65.16</v>
      </c>
      <c r="AX7" s="24">
        <v>67.680000000000007</v>
      </c>
      <c r="AY7" s="24">
        <v>64.709999999999994</v>
      </c>
      <c r="AZ7" s="24">
        <v>43.5</v>
      </c>
      <c r="BA7" s="24">
        <v>44.14</v>
      </c>
      <c r="BB7" s="24">
        <v>37.24</v>
      </c>
      <c r="BC7" s="24">
        <v>33.58</v>
      </c>
      <c r="BD7" s="24">
        <v>35.42</v>
      </c>
      <c r="BE7" s="24">
        <v>36.94</v>
      </c>
      <c r="BF7" s="24">
        <v>350.74</v>
      </c>
      <c r="BG7" s="24">
        <v>288.77</v>
      </c>
      <c r="BH7" s="24">
        <v>314.72000000000003</v>
      </c>
      <c r="BI7" s="24">
        <v>202.34</v>
      </c>
      <c r="BJ7" s="24">
        <v>0</v>
      </c>
      <c r="BK7" s="24">
        <v>654.91999999999996</v>
      </c>
      <c r="BL7" s="24">
        <v>654.71</v>
      </c>
      <c r="BM7" s="24">
        <v>783.8</v>
      </c>
      <c r="BN7" s="24">
        <v>778.81</v>
      </c>
      <c r="BO7" s="24">
        <v>718.49</v>
      </c>
      <c r="BP7" s="24">
        <v>809.19</v>
      </c>
      <c r="BQ7" s="24">
        <v>100</v>
      </c>
      <c r="BR7" s="24">
        <v>100</v>
      </c>
      <c r="BS7" s="24">
        <v>100</v>
      </c>
      <c r="BT7" s="24">
        <v>84.64</v>
      </c>
      <c r="BU7" s="24">
        <v>91.63</v>
      </c>
      <c r="BV7" s="24">
        <v>65.39</v>
      </c>
      <c r="BW7" s="24">
        <v>65.37</v>
      </c>
      <c r="BX7" s="24">
        <v>68.11</v>
      </c>
      <c r="BY7" s="24">
        <v>67.23</v>
      </c>
      <c r="BZ7" s="24">
        <v>61.82</v>
      </c>
      <c r="CA7" s="24">
        <v>57.02</v>
      </c>
      <c r="CB7" s="24">
        <v>138.35</v>
      </c>
      <c r="CC7" s="24">
        <v>132.82</v>
      </c>
      <c r="CD7" s="24">
        <v>132.34</v>
      </c>
      <c r="CE7" s="24">
        <v>156.81</v>
      </c>
      <c r="CF7" s="24">
        <v>144.35</v>
      </c>
      <c r="CG7" s="24">
        <v>230.88</v>
      </c>
      <c r="CH7" s="24">
        <v>228.99</v>
      </c>
      <c r="CI7" s="24">
        <v>222.41</v>
      </c>
      <c r="CJ7" s="24">
        <v>228.21</v>
      </c>
      <c r="CK7" s="24">
        <v>246.9</v>
      </c>
      <c r="CL7" s="24">
        <v>273.68</v>
      </c>
      <c r="CM7" s="24">
        <v>45.91</v>
      </c>
      <c r="CN7" s="24">
        <v>42.41</v>
      </c>
      <c r="CO7" s="24">
        <v>33.11</v>
      </c>
      <c r="CP7" s="24">
        <v>18.34</v>
      </c>
      <c r="CQ7" s="24">
        <v>18.34</v>
      </c>
      <c r="CR7" s="24">
        <v>56.72</v>
      </c>
      <c r="CS7" s="24">
        <v>54.06</v>
      </c>
      <c r="CT7" s="24">
        <v>55.26</v>
      </c>
      <c r="CU7" s="24">
        <v>54.54</v>
      </c>
      <c r="CV7" s="24">
        <v>52.9</v>
      </c>
      <c r="CW7" s="24">
        <v>52.55</v>
      </c>
      <c r="CX7" s="24">
        <v>99.63</v>
      </c>
      <c r="CY7" s="24">
        <v>99.5</v>
      </c>
      <c r="CZ7" s="24">
        <v>99.4</v>
      </c>
      <c r="DA7" s="24">
        <v>99.48</v>
      </c>
      <c r="DB7" s="24">
        <v>99.55</v>
      </c>
      <c r="DC7" s="24">
        <v>90.04</v>
      </c>
      <c r="DD7" s="24">
        <v>90.11</v>
      </c>
      <c r="DE7" s="24">
        <v>90.52</v>
      </c>
      <c r="DF7" s="24">
        <v>90.3</v>
      </c>
      <c r="DG7" s="24">
        <v>90.3</v>
      </c>
      <c r="DH7" s="24">
        <v>87.3</v>
      </c>
      <c r="DI7" s="24">
        <v>30.5</v>
      </c>
      <c r="DJ7" s="24">
        <v>32.97</v>
      </c>
      <c r="DK7" s="24">
        <v>35.35</v>
      </c>
      <c r="DL7" s="24">
        <v>37.840000000000003</v>
      </c>
      <c r="DM7" s="24">
        <v>40.25</v>
      </c>
      <c r="DN7" s="24">
        <v>24.32</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0.04</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2023-12-12T01:01:43Z</dcterms:created>
  <dcterms:modified xsi:type="dcterms:W3CDTF">2024-01-24T02:31:41Z</dcterms:modified>
  <cp:category/>
</cp:coreProperties>
</file>