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takai\Desktop\下水\75農集\"/>
    </mc:Choice>
  </mc:AlternateContent>
  <xr:revisionPtr revIDLastSave="0" documentId="13_ncr:1_{C234FB63-DF45-4A0D-A63B-E96E7C812F82}" xr6:coauthVersionLast="47" xr6:coauthVersionMax="47" xr10:uidLastSave="{00000000-0000-0000-0000-000000000000}"/>
  <workbookProtection workbookAlgorithmName="SHA-512" workbookHashValue="k/yBZVyifrJO+WvFMIiQKFznqnrWjcqufxSvS70DPYeG1dNXD56ltBZKd4AfRpxiUY1n2Iy19PFUDHlN+KHGjQ==" workbookSaltValue="BbryTh6yltQt6xgDR5IvA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<sst xmlns="http://schemas.openxmlformats.org/spreadsheetml/2006/main" count="275" uniqueCount="115">
  <si>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</si>
  <si>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</si>
  <si>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</si>
  <si>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</si>
  <si>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</si>
  <si>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</si>
  <si>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</si>
  <si>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</si>
  <si>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</si>
  <si>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</si>
  <si>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</si>
  <si>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</si>
  <si>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</si>
  <si>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</si>
  <si>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</si>
  <si>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</si>
  <si>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</si>
  <si>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</si>
  <si>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</si>
  <si>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</si>
  <si>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</si>
  <si>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</si>
  <si>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</si>
  <si>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</si>
  <si>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</si>
  <si>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</si>
  <si>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</si>
  <si>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</si>
  <si>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</si>
  <si>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</si>
  <si>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</si>
  <si>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</si>
  <si>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</si>
  <si>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</si>
  <si>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</si>
  <si>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</si>
  <si>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</si>
  <si>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</si>
  <si>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</si>
  <si>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</si>
  <si>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</si>
  <si>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</si>
  <si>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</si>
  <si>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</si>
  <si>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</si>
  <si>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</si>
  <si>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</si>
  <si>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</si>
  <si>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</si>
  <si>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</si>
  <si>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</si>
  <si>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</si>
  <si>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</si>
  <si>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</si>
  <si>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</si>
  <si>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</si>
  <si>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</si>
  <si>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</si>
  <si>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</si>
  <si>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</si>
  <si>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</si>
  <si>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</si>
  <si>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</si>
  <si>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</si>
  <si>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</si>
  <si>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</si>
  <si>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</si>
  <si>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</si>
  <si>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</si>
  <si>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</si>
  <si>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</si>
  <si>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</si>
  <si>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</si>
  <si>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</si>
  <si>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</si>
  <si>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</si>
  <si>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</si>
  <si>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</si>
  <si>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</si>
  <si>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</si>
  <si>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</si>
  <si>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</si>
  <si>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</si>
  <si>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</si>
  <si>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</si>
  <si>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</si>
  <si>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</si>
  <si>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</si>
  <si>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</si>
  <si>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</si>
  <si>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</si>
  <si>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</si>
  <si>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</si>
  <si>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</si>
  <si>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</si>
  <si>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</si>
  <si>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</si>
  <si>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</si>
  <si>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</si>
  <si>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</si>
  <si>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</si>
  <si>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</si>
  <si>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</si>
  <si>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</si>
  <si>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</si>
  <si>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</si>
  <si>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</si>
  <si>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</si>
  <si>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</si>
  <si>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</si>
  <si>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</si>
  <si>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</si>
  <si>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法定耐用年数を超過した管渠はありません。管渠の面整備が完了していることから、今後も既存施設の定期的な点検や修繕などにより延命化を図って行きます。</t>
    <rPh sb="38" eb="40">
      <t>コンゴ</t>
    </rPh>
    <rPh sb="41" eb="43">
      <t>キゾン</t>
    </rPh>
    <rPh sb="43" eb="45">
      <t>シセツ</t>
    </rPh>
    <rPh sb="46" eb="49">
      <t>テイキテキ</t>
    </rPh>
    <rPh sb="50" eb="52">
      <t>テンケン</t>
    </rPh>
    <rPh sb="53" eb="55">
      <t>シュウゼン</t>
    </rPh>
    <rPh sb="60" eb="62">
      <t>エンメイ</t>
    </rPh>
    <rPh sb="62" eb="63">
      <t>カ</t>
    </rPh>
    <rPh sb="64" eb="65">
      <t>ハカ</t>
    </rPh>
    <rPh sb="67" eb="68">
      <t>イ</t>
    </rPh>
    <phoneticPr fontId="1"/>
  </si>
  <si>
    <t>人口減少に伴う料金収入の減少や施設の老朽化に伴う更新需要の増大など課題がありますが、費用の抑制に努めながら、隣接する処理区との統廃合や、公共下水道への接続を検討するなど、経営の効率化に努めて行きます。</t>
    <rPh sb="95" eb="96">
      <t>イ</t>
    </rPh>
    <phoneticPr fontId="1"/>
  </si>
  <si>
    <t xml:space="preserve">経常収支比率については、黒字を示す100％を維持しており、累積欠損金もないことから健全な経営状況と言えます。一方、流動比率においては100％を下回っており、企業債残高対事業規模比率においても、類似団体を大きく上回っています。いずれも企業債元金償還金が多額になっていることが原因となっていることから、今後はより一層計画的な企業債発行に努めていく必要があります。さらに、依然として経費回収率は100％を下回っており、汚水処理原価においても、現行の使用料単価を上回っていることから、一般会計からの繰入金に頼らざるを得ない状況であると言えます。今後は、適正な使用料収入の確保や汚水処理費の削減が必要となる。このほか、施設利用率においては類似団体を上回っており、水洗化率は整備が終了していることから高い水準になっています。
</t>
    <rPh sb="78" eb="80">
      <t>キギョウ</t>
    </rPh>
    <rPh sb="80" eb="81">
      <t>サイ</t>
    </rPh>
    <rPh sb="81" eb="83">
      <t>ザンダカ</t>
    </rPh>
    <rPh sb="83" eb="84">
      <t>タイ</t>
    </rPh>
    <rPh sb="84" eb="86">
      <t>ジギョウ</t>
    </rPh>
    <rPh sb="86" eb="88">
      <t>キボ</t>
    </rPh>
    <rPh sb="88" eb="90">
      <t>ヒリツ</t>
    </rPh>
    <rPh sb="96" eb="98">
      <t>ルイジ</t>
    </rPh>
    <rPh sb="98" eb="100">
      <t>ダンタイ</t>
    </rPh>
    <rPh sb="101" eb="102">
      <t>オオ</t>
    </rPh>
    <rPh sb="104" eb="106">
      <t>ウワマワ</t>
    </rPh>
    <rPh sb="116" eb="118">
      <t>キギョウ</t>
    </rPh>
    <rPh sb="118" eb="119">
      <t>サイ</t>
    </rPh>
    <rPh sb="119" eb="121">
      <t>ガンキン</t>
    </rPh>
    <rPh sb="121" eb="123">
      <t>ショウカン</t>
    </rPh>
    <rPh sb="123" eb="124">
      <t>キン</t>
    </rPh>
    <rPh sb="125" eb="127">
      <t>タガク</t>
    </rPh>
    <rPh sb="136" eb="138">
      <t>ゲンイン</t>
    </rPh>
    <rPh sb="149" eb="151">
      <t>コンゴ</t>
    </rPh>
    <rPh sb="154" eb="156">
      <t>イッソウ</t>
    </rPh>
    <rPh sb="156" eb="159">
      <t>ケイカクテキ</t>
    </rPh>
    <rPh sb="160" eb="162">
      <t>キギョウ</t>
    </rPh>
    <rPh sb="162" eb="163">
      <t>サイ</t>
    </rPh>
    <rPh sb="163" eb="165">
      <t>ハッコウ</t>
    </rPh>
    <rPh sb="166" eb="167">
      <t>ツト</t>
    </rPh>
    <rPh sb="171" eb="173">
      <t>ヒツヨウ</t>
    </rPh>
    <rPh sb="183" eb="185">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</si>
</sst>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47-4926-BB51-2D2401D059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E447-4926-BB51-2D2401D059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66.2</c:v>
                </c:pt>
                <c:pt idx="3">
                  <c:v>59.96</c:v>
                </c:pt>
                <c:pt idx="4">
                  <c:v>61.37</c:v>
                </c:pt>
              </c:numCache>
            </c:numRef>
          </c:val>
          <c:extLst>
            <c:ext xmlns:c16="http://schemas.microsoft.com/office/drawing/2014/chart" uri="{C3380CC4-5D6E-409C-BE32-E72D297353CC}">
              <c16:uniqueId val="{00000000-E190-4D77-B19A-E6F5FB6760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E190-4D77-B19A-E6F5FB6760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97.98</c:v>
                </c:pt>
                <c:pt idx="3">
                  <c:v>97.92</c:v>
                </c:pt>
                <c:pt idx="4">
                  <c:v>97.88</c:v>
                </c:pt>
              </c:numCache>
            </c:numRef>
          </c:val>
          <c:extLst>
            <c:ext xmlns:c16="http://schemas.microsoft.com/office/drawing/2014/chart" uri="{C3380CC4-5D6E-409C-BE32-E72D297353CC}">
              <c16:uniqueId val="{00000000-859B-4AC0-A860-1E403F3A5B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859B-4AC0-A860-1E403F3A5B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142.93</c:v>
                </c:pt>
                <c:pt idx="3">
                  <c:v>130.57</c:v>
                </c:pt>
                <c:pt idx="4">
                  <c:v>105.97</c:v>
                </c:pt>
              </c:numCache>
            </c:numRef>
          </c:val>
          <c:extLst>
            <c:ext xmlns:c16="http://schemas.microsoft.com/office/drawing/2014/chart" uri="{C3380CC4-5D6E-409C-BE32-E72D297353CC}">
              <c16:uniqueId val="{00000000-468D-45DB-8484-BFB35610D0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468D-45DB-8484-BFB35610D0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5.62</c:v>
                </c:pt>
                <c:pt idx="3">
                  <c:v>11.13</c:v>
                </c:pt>
                <c:pt idx="4">
                  <c:v>16.54</c:v>
                </c:pt>
              </c:numCache>
            </c:numRef>
          </c:val>
          <c:extLst>
            <c:ext xmlns:c16="http://schemas.microsoft.com/office/drawing/2014/chart" uri="{C3380CC4-5D6E-409C-BE32-E72D297353CC}">
              <c16:uniqueId val="{00000000-2DDD-4F16-BE95-7ADF72184E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2DDD-4F16-BE95-7ADF72184E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EE-45D7-AA56-17D6E0FB48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EEE-45D7-AA56-17D6E0FB48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53-4EFE-AD8C-A7348600A2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AB53-4EFE-AD8C-A7348600A2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107</c:v>
                </c:pt>
                <c:pt idx="3">
                  <c:v>122.58</c:v>
                </c:pt>
                <c:pt idx="4">
                  <c:v>78.760000000000005</c:v>
                </c:pt>
              </c:numCache>
            </c:numRef>
          </c:val>
          <c:extLst>
            <c:ext xmlns:c16="http://schemas.microsoft.com/office/drawing/2014/chart" uri="{C3380CC4-5D6E-409C-BE32-E72D297353CC}">
              <c16:uniqueId val="{00000000-C779-4D02-B60E-6CCF694745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C779-4D02-B60E-6CCF694745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736.58</c:v>
                </c:pt>
                <c:pt idx="3">
                  <c:v>1213.94</c:v>
                </c:pt>
                <c:pt idx="4">
                  <c:v>1225.6099999999999</c:v>
                </c:pt>
              </c:numCache>
            </c:numRef>
          </c:val>
          <c:extLst>
            <c:ext xmlns:c16="http://schemas.microsoft.com/office/drawing/2014/chart" uri="{C3380CC4-5D6E-409C-BE32-E72D297353CC}">
              <c16:uniqueId val="{00000000-AD1B-4779-9BAB-EE1A222CD6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AD1B-4779-9BAB-EE1A222CD6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95.31</c:v>
                </c:pt>
                <c:pt idx="3">
                  <c:v>95.27</c:v>
                </c:pt>
                <c:pt idx="4">
                  <c:v>84.06</c:v>
                </c:pt>
              </c:numCache>
            </c:numRef>
          </c:val>
          <c:extLst>
            <c:ext xmlns:c16="http://schemas.microsoft.com/office/drawing/2014/chart" uri="{C3380CC4-5D6E-409C-BE32-E72D297353CC}">
              <c16:uniqueId val="{00000000-E91B-4981-AE3A-D2D6A66DBA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E91B-4981-AE3A-D2D6A66DBA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170.79</c:v>
                </c:pt>
              </c:numCache>
            </c:numRef>
          </c:val>
          <c:extLst>
            <c:ext xmlns:c16="http://schemas.microsoft.com/office/drawing/2014/chart" uri="{C3380CC4-5D6E-409C-BE32-E72D297353CC}">
              <c16:uniqueId val="{00000000-C7FC-4905-9771-0B13268409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C7FC-4905-9771-0B13268409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能美市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9</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49708</v>
      </c>
      <c r="AM8" s="36"/>
      <c r="AN8" s="36"/>
      <c r="AO8" s="36"/>
      <c r="AP8" s="36"/>
      <c r="AQ8" s="36"/>
      <c r="AR8" s="36"/>
      <c r="AS8" s="36"/>
      <c r="AT8" s="37">
        <f>データ!T6</f>
        <v>84.14</v>
      </c>
      <c r="AU8" s="37"/>
      <c r="AV8" s="37"/>
      <c r="AW8" s="37"/>
      <c r="AX8" s="37"/>
      <c r="AY8" s="37"/>
      <c r="AZ8" s="37"/>
      <c r="BA8" s="37"/>
      <c r="BB8" s="37">
        <f>データ!U6</f>
        <v>590.78</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73.27</v>
      </c>
      <c r="J10" s="37"/>
      <c r="K10" s="37"/>
      <c r="L10" s="37"/>
      <c r="M10" s="37"/>
      <c r="N10" s="37"/>
      <c r="O10" s="37"/>
      <c r="P10" s="37">
        <f>データ!P6</f>
        <v>3.82</v>
      </c>
      <c r="Q10" s="37"/>
      <c r="R10" s="37"/>
      <c r="S10" s="37"/>
      <c r="T10" s="37"/>
      <c r="U10" s="37"/>
      <c r="V10" s="37"/>
      <c r="W10" s="37">
        <f>データ!Q6</f>
        <v>73.400000000000006</v>
      </c>
      <c r="X10" s="37"/>
      <c r="Y10" s="37"/>
      <c r="Z10" s="37"/>
      <c r="AA10" s="37"/>
      <c r="AB10" s="37"/>
      <c r="AC10" s="37"/>
      <c r="AD10" s="36">
        <f>データ!R6</f>
        <v>3080</v>
      </c>
      <c r="AE10" s="36"/>
      <c r="AF10" s="36"/>
      <c r="AG10" s="36"/>
      <c r="AH10" s="36"/>
      <c r="AI10" s="36"/>
      <c r="AJ10" s="36"/>
      <c r="AK10" s="2"/>
      <c r="AL10" s="36">
        <f>データ!V6</f>
        <v>1889</v>
      </c>
      <c r="AM10" s="36"/>
      <c r="AN10" s="36"/>
      <c r="AO10" s="36"/>
      <c r="AP10" s="36"/>
      <c r="AQ10" s="36"/>
      <c r="AR10" s="36"/>
      <c r="AS10" s="36"/>
      <c r="AT10" s="37">
        <f>データ!W6</f>
        <v>0.71</v>
      </c>
      <c r="AU10" s="37"/>
      <c r="AV10" s="37"/>
      <c r="AW10" s="37"/>
      <c r="AX10" s="37"/>
      <c r="AY10" s="37"/>
      <c r="AZ10" s="37"/>
      <c r="BA10" s="37"/>
      <c r="BB10" s="37">
        <f>データ!X6</f>
        <v>2660.56</v>
      </c>
      <c r="BC10" s="37"/>
      <c r="BD10" s="37"/>
      <c r="BE10" s="37"/>
      <c r="BF10" s="37"/>
      <c r="BG10" s="37"/>
      <c r="BH10" s="37"/>
      <c r="BI10" s="37"/>
      <c r="BJ10" s="2"/>
      <c r="BK10" s="2"/>
      <c r="BL10" s="46" t="s">
        <v>36</v>
      </c>
      <c r="BM10" s="47"/>
      <c r="BN10" s="48" t="s">
        <v>15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7</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44</v>
      </c>
      <c r="F84" s="6" t="s">
        <v>45</v>
      </c>
      <c r="G84" s="6" t="s">
        <v>46</v>
      </c>
      <c r="H84" s="6" t="s">
        <v>39</v>
      </c>
      <c r="I84" s="6" t="s">
        <v>8</v>
      </c>
      <c r="J84" s="6" t="s">
        <v>47</v>
      </c>
      <c r="K84" s="6" t="s">
        <v>48</v>
      </c>
      <c r="L84" s="6" t="s">
        <v>31</v>
      </c>
      <c r="M84" s="6" t="s">
        <v>34</v>
      </c>
      <c r="N84" s="6" t="s">
        <v>50</v>
      </c>
      <c r="O84" s="6" t="s">
        <v>52</v>
      </c>
    </row>
    <row r="85" spans="1:78" hidden="1" x14ac:dyDescent="0.15">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VcunK3iPAysRNLcb9AsAMPQeggzHj2C1zuVPXneCzEOr8O0YnR6Ah7X2SYks4M6MZRFFxVB1qK8v+saunonNOQ==" saltValue="UQ4fHY3qnY7K6iMOViioD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56</v>
      </c>
      <c r="D3" s="16" t="s">
        <v>57</v>
      </c>
      <c r="E3" s="16" t="s">
        <v>3</v>
      </c>
      <c r="F3" s="16" t="s">
        <v>2</v>
      </c>
      <c r="G3" s="16" t="s">
        <v>23</v>
      </c>
      <c r="H3" s="74" t="s">
        <v>58</v>
      </c>
      <c r="I3" s="75"/>
      <c r="J3" s="75"/>
      <c r="K3" s="75"/>
      <c r="L3" s="75"/>
      <c r="M3" s="75"/>
      <c r="N3" s="75"/>
      <c r="O3" s="75"/>
      <c r="P3" s="75"/>
      <c r="Q3" s="75"/>
      <c r="R3" s="75"/>
      <c r="S3" s="75"/>
      <c r="T3" s="75"/>
      <c r="U3" s="75"/>
      <c r="V3" s="75"/>
      <c r="W3" s="75"/>
      <c r="X3" s="76"/>
      <c r="Y3" s="72" t="s">
        <v>51</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49</v>
      </c>
      <c r="Z4" s="73"/>
      <c r="AA4" s="73"/>
      <c r="AB4" s="73"/>
      <c r="AC4" s="73"/>
      <c r="AD4" s="73"/>
      <c r="AE4" s="73"/>
      <c r="AF4" s="73"/>
      <c r="AG4" s="73"/>
      <c r="AH4" s="73"/>
      <c r="AI4" s="73"/>
      <c r="AJ4" s="73" t="s">
        <v>43</v>
      </c>
      <c r="AK4" s="73"/>
      <c r="AL4" s="73"/>
      <c r="AM4" s="73"/>
      <c r="AN4" s="73"/>
      <c r="AO4" s="73"/>
      <c r="AP4" s="73"/>
      <c r="AQ4" s="73"/>
      <c r="AR4" s="73"/>
      <c r="AS4" s="73"/>
      <c r="AT4" s="73"/>
      <c r="AU4" s="73" t="s">
        <v>26</v>
      </c>
      <c r="AV4" s="73"/>
      <c r="AW4" s="73"/>
      <c r="AX4" s="73"/>
      <c r="AY4" s="73"/>
      <c r="AZ4" s="73"/>
      <c r="BA4" s="73"/>
      <c r="BB4" s="73"/>
      <c r="BC4" s="73"/>
      <c r="BD4" s="73"/>
      <c r="BE4" s="73"/>
      <c r="BF4" s="73" t="s">
        <v>61</v>
      </c>
      <c r="BG4" s="73"/>
      <c r="BH4" s="73"/>
      <c r="BI4" s="73"/>
      <c r="BJ4" s="73"/>
      <c r="BK4" s="73"/>
      <c r="BL4" s="73"/>
      <c r="BM4" s="73"/>
      <c r="BN4" s="73"/>
      <c r="BO4" s="73"/>
      <c r="BP4" s="73"/>
      <c r="BQ4" s="73" t="s">
        <v>13</v>
      </c>
      <c r="BR4" s="73"/>
      <c r="BS4" s="73"/>
      <c r="BT4" s="73"/>
      <c r="BU4" s="73"/>
      <c r="BV4" s="73"/>
      <c r="BW4" s="73"/>
      <c r="BX4" s="73"/>
      <c r="BY4" s="73"/>
      <c r="BZ4" s="73"/>
      <c r="CA4" s="73"/>
      <c r="CB4" s="73" t="s">
        <v>60</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55</v>
      </c>
      <c r="I5" s="23" t="s">
        <v>69</v>
      </c>
      <c r="J5" s="23" t="s">
        <v>70</v>
      </c>
      <c r="K5" s="23" t="s">
        <v>71</v>
      </c>
      <c r="L5" s="23" t="s">
        <v>72</v>
      </c>
      <c r="M5" s="23" t="s">
        <v>4</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42</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2022</v>
      </c>
      <c r="C6" s="19">
        <f t="shared" si="1"/>
        <v>172111</v>
      </c>
      <c r="D6" s="19">
        <f t="shared" si="1"/>
        <v>46</v>
      </c>
      <c r="E6" s="19">
        <f t="shared" si="1"/>
        <v>17</v>
      </c>
      <c r="F6" s="19">
        <f t="shared" si="1"/>
        <v>5</v>
      </c>
      <c r="G6" s="19">
        <f t="shared" si="1"/>
        <v>0</v>
      </c>
      <c r="H6" s="19" t="str">
        <f t="shared" si="1"/>
        <v>石川県　能美市</v>
      </c>
      <c r="I6" s="19" t="str">
        <f t="shared" si="1"/>
        <v>法適用</v>
      </c>
      <c r="J6" s="19" t="str">
        <f t="shared" si="1"/>
        <v>下水道事業</v>
      </c>
      <c r="K6" s="19" t="str">
        <f t="shared" si="1"/>
        <v>農業集落排水</v>
      </c>
      <c r="L6" s="19" t="str">
        <f t="shared" si="1"/>
        <v>F1</v>
      </c>
      <c r="M6" s="19" t="str">
        <f t="shared" si="1"/>
        <v>非設置</v>
      </c>
      <c r="N6" s="24" t="str">
        <f t="shared" si="1"/>
        <v>-</v>
      </c>
      <c r="O6" s="24">
        <f t="shared" si="1"/>
        <v>73.27</v>
      </c>
      <c r="P6" s="24">
        <f t="shared" si="1"/>
        <v>3.82</v>
      </c>
      <c r="Q6" s="24">
        <f t="shared" si="1"/>
        <v>73.400000000000006</v>
      </c>
      <c r="R6" s="24">
        <f t="shared" si="1"/>
        <v>3080</v>
      </c>
      <c r="S6" s="24">
        <f t="shared" si="1"/>
        <v>49708</v>
      </c>
      <c r="T6" s="24">
        <f t="shared" si="1"/>
        <v>84.14</v>
      </c>
      <c r="U6" s="24">
        <f t="shared" si="1"/>
        <v>590.78</v>
      </c>
      <c r="V6" s="24">
        <f t="shared" si="1"/>
        <v>1889</v>
      </c>
      <c r="W6" s="24">
        <f t="shared" si="1"/>
        <v>0.71</v>
      </c>
      <c r="X6" s="24">
        <f t="shared" si="1"/>
        <v>2660.56</v>
      </c>
      <c r="Y6" s="28" t="str">
        <f t="shared" ref="Y6:AH6" si="2">IF(Y7="",NA(),Y7)</f>
        <v>-</v>
      </c>
      <c r="Z6" s="28" t="str">
        <f t="shared" si="2"/>
        <v>-</v>
      </c>
      <c r="AA6" s="28">
        <f t="shared" si="2"/>
        <v>142.93</v>
      </c>
      <c r="AB6" s="28">
        <f t="shared" si="2"/>
        <v>130.57</v>
      </c>
      <c r="AC6" s="28">
        <f t="shared" si="2"/>
        <v>105.97</v>
      </c>
      <c r="AD6" s="28" t="str">
        <f t="shared" si="2"/>
        <v>-</v>
      </c>
      <c r="AE6" s="28" t="str">
        <f t="shared" si="2"/>
        <v>-</v>
      </c>
      <c r="AF6" s="28">
        <f t="shared" si="2"/>
        <v>103.09</v>
      </c>
      <c r="AG6" s="28">
        <f t="shared" si="2"/>
        <v>102.11</v>
      </c>
      <c r="AH6" s="28">
        <f t="shared" si="2"/>
        <v>101.91</v>
      </c>
      <c r="AI6" s="24" t="str">
        <f>IF(AI7="","",IF(AI7="-","【-】","【"&amp;SUBSTITUTE(TEXT(AI7,"#,##0.00"),"-","△")&amp;"】"))</f>
        <v>【103.61】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101.24</v>
      </c>
      <c r="AR6" s="28">
        <f t="shared" si="3"/>
        <v>124.9</v>
      </c>
      <c r="AS6" s="28">
        <f t="shared" si="3"/>
        <v>124.8</v>
      </c>
      <c r="AT6" s="24" t="str">
        <f>IF(AT7="","",IF(AT7="-","【-】","【"&amp;SUBSTITUTE(TEXT(AT7,"#,##0.00"),"-","△")&amp;"】"))</f>
        <v>【133.62】</v>
      </c>
      <c r="AU6" s="28" t="str">
        <f t="shared" ref="AU6:BD6" si="4">IF(AU7="",NA(),AU7)</f>
        <v>-</v>
      </c>
      <c r="AV6" s="28" t="str">
        <f t="shared" si="4"/>
        <v>-</v>
      </c>
      <c r="AW6" s="28">
        <f t="shared" si="4"/>
        <v>107</v>
      </c>
      <c r="AX6" s="28">
        <f t="shared" si="4"/>
        <v>122.58</v>
      </c>
      <c r="AY6" s="28">
        <f t="shared" si="4"/>
        <v>78.760000000000005</v>
      </c>
      <c r="AZ6" s="28" t="str">
        <f t="shared" si="4"/>
        <v>-</v>
      </c>
      <c r="BA6" s="28" t="str">
        <f t="shared" si="4"/>
        <v>-</v>
      </c>
      <c r="BB6" s="28">
        <f t="shared" si="4"/>
        <v>37.24</v>
      </c>
      <c r="BC6" s="28">
        <f t="shared" si="4"/>
        <v>33.58</v>
      </c>
      <c r="BD6" s="28">
        <f t="shared" si="4"/>
        <v>35.42</v>
      </c>
      <c r="BE6" s="24" t="str">
        <f>IF(BE7="","",IF(BE7="-","【-】","【"&amp;SUBSTITUTE(TEXT(BE7,"#,##0.00"),"-","△")&amp;"】"))</f>
        <v>【36.94】</v>
      </c>
      <c r="BF6" s="28" t="str">
        <f t="shared" ref="BF6:BO6" si="5">IF(BF7="",NA(),BF7)</f>
        <v>-</v>
      </c>
      <c r="BG6" s="28" t="str">
        <f t="shared" si="5"/>
        <v>-</v>
      </c>
      <c r="BH6" s="28">
        <f t="shared" si="5"/>
        <v>736.58</v>
      </c>
      <c r="BI6" s="28">
        <f t="shared" si="5"/>
        <v>1213.94</v>
      </c>
      <c r="BJ6" s="28">
        <f t="shared" si="5"/>
        <v>1225.6099999999999</v>
      </c>
      <c r="BK6" s="28" t="str">
        <f t="shared" si="5"/>
        <v>-</v>
      </c>
      <c r="BL6" s="28" t="str">
        <f t="shared" si="5"/>
        <v>-</v>
      </c>
      <c r="BM6" s="28">
        <f t="shared" si="5"/>
        <v>783.8</v>
      </c>
      <c r="BN6" s="28">
        <f t="shared" si="5"/>
        <v>778.81</v>
      </c>
      <c r="BO6" s="28">
        <f t="shared" si="5"/>
        <v>718.49</v>
      </c>
      <c r="BP6" s="24" t="str">
        <f>IF(BP7="","",IF(BP7="-","【-】","【"&amp;SUBSTITUTE(TEXT(BP7,"#,##0.00"),"-","△")&amp;"】"))</f>
        <v>【809.19】</v>
      </c>
      <c r="BQ6" s="28" t="str">
        <f t="shared" ref="BQ6:BZ6" si="6">IF(BQ7="",NA(),BQ7)</f>
        <v>-</v>
      </c>
      <c r="BR6" s="28" t="str">
        <f t="shared" si="6"/>
        <v>-</v>
      </c>
      <c r="BS6" s="28">
        <f t="shared" si="6"/>
        <v>95.31</v>
      </c>
      <c r="BT6" s="28">
        <f t="shared" si="6"/>
        <v>95.27</v>
      </c>
      <c r="BU6" s="28">
        <f t="shared" si="6"/>
        <v>84.06</v>
      </c>
      <c r="BV6" s="28" t="str">
        <f t="shared" si="6"/>
        <v>-</v>
      </c>
      <c r="BW6" s="28" t="str">
        <f t="shared" si="6"/>
        <v>-</v>
      </c>
      <c r="BX6" s="28">
        <f t="shared" si="6"/>
        <v>68.11</v>
      </c>
      <c r="BY6" s="28">
        <f t="shared" si="6"/>
        <v>67.23</v>
      </c>
      <c r="BZ6" s="28">
        <f t="shared" si="6"/>
        <v>61.82</v>
      </c>
      <c r="CA6" s="24" t="str">
        <f>IF(CA7="","",IF(CA7="-","【-】","【"&amp;SUBSTITUTE(TEXT(CA7,"#,##0.00"),"-","△")&amp;"】"))</f>
        <v>【57.02】</v>
      </c>
      <c r="CB6" s="28" t="str">
        <f t="shared" ref="CB6:CK6" si="7">IF(CB7="",NA(),CB7)</f>
        <v>-</v>
      </c>
      <c r="CC6" s="28" t="str">
        <f t="shared" si="7"/>
        <v>-</v>
      </c>
      <c r="CD6" s="28">
        <f t="shared" si="7"/>
        <v>150</v>
      </c>
      <c r="CE6" s="28">
        <f t="shared" si="7"/>
        <v>150</v>
      </c>
      <c r="CF6" s="28">
        <f t="shared" si="7"/>
        <v>170.79</v>
      </c>
      <c r="CG6" s="28" t="str">
        <f t="shared" si="7"/>
        <v>-</v>
      </c>
      <c r="CH6" s="28" t="str">
        <f t="shared" si="7"/>
        <v>-</v>
      </c>
      <c r="CI6" s="28">
        <f t="shared" si="7"/>
        <v>222.41</v>
      </c>
      <c r="CJ6" s="28">
        <f t="shared" si="7"/>
        <v>228.21</v>
      </c>
      <c r="CK6" s="28">
        <f t="shared" si="7"/>
        <v>246.9</v>
      </c>
      <c r="CL6" s="24" t="str">
        <f>IF(CL7="","",IF(CL7="-","【-】","【"&amp;SUBSTITUTE(TEXT(CL7,"#,##0.00"),"-","△")&amp;"】"))</f>
        <v>【273.68】</v>
      </c>
      <c r="CM6" s="28" t="str">
        <f t="shared" ref="CM6:CV6" si="8">IF(CM7="",NA(),CM7)</f>
        <v>-</v>
      </c>
      <c r="CN6" s="28" t="str">
        <f t="shared" si="8"/>
        <v>-</v>
      </c>
      <c r="CO6" s="28">
        <f t="shared" si="8"/>
        <v>66.2</v>
      </c>
      <c r="CP6" s="28">
        <f t="shared" si="8"/>
        <v>59.96</v>
      </c>
      <c r="CQ6" s="28">
        <f t="shared" si="8"/>
        <v>61.37</v>
      </c>
      <c r="CR6" s="28" t="str">
        <f t="shared" si="8"/>
        <v>-</v>
      </c>
      <c r="CS6" s="28" t="str">
        <f t="shared" si="8"/>
        <v>-</v>
      </c>
      <c r="CT6" s="28">
        <f t="shared" si="8"/>
        <v>55.26</v>
      </c>
      <c r="CU6" s="28">
        <f t="shared" si="8"/>
        <v>54.54</v>
      </c>
      <c r="CV6" s="28">
        <f t="shared" si="8"/>
        <v>52.9</v>
      </c>
      <c r="CW6" s="24" t="str">
        <f>IF(CW7="","",IF(CW7="-","【-】","【"&amp;SUBSTITUTE(TEXT(CW7,"#,##0.00"),"-","△")&amp;"】"))</f>
        <v>【52.55】</v>
      </c>
      <c r="CX6" s="28" t="str">
        <f t="shared" ref="CX6:DG6" si="9">IF(CX7="",NA(),CX7)</f>
        <v>-</v>
      </c>
      <c r="CY6" s="28" t="str">
        <f t="shared" si="9"/>
        <v>-</v>
      </c>
      <c r="CZ6" s="28">
        <f t="shared" si="9"/>
        <v>97.98</v>
      </c>
      <c r="DA6" s="28">
        <f t="shared" si="9"/>
        <v>97.92</v>
      </c>
      <c r="DB6" s="28">
        <f t="shared" si="9"/>
        <v>97.88</v>
      </c>
      <c r="DC6" s="28" t="str">
        <f t="shared" si="9"/>
        <v>-</v>
      </c>
      <c r="DD6" s="28" t="str">
        <f t="shared" si="9"/>
        <v>-</v>
      </c>
      <c r="DE6" s="28">
        <f t="shared" si="9"/>
        <v>90.52</v>
      </c>
      <c r="DF6" s="28">
        <f t="shared" si="9"/>
        <v>90.3</v>
      </c>
      <c r="DG6" s="28">
        <f t="shared" si="9"/>
        <v>90.3</v>
      </c>
      <c r="DH6" s="24" t="str">
        <f>IF(DH7="","",IF(DH7="-","【-】","【"&amp;SUBSTITUTE(TEXT(DH7,"#,##0.00"),"-","△")&amp;"】"))</f>
        <v>【87.30】</v>
      </c>
      <c r="DI6" s="28" t="str">
        <f t="shared" ref="DI6:DR6" si="10">IF(DI7="",NA(),DI7)</f>
        <v>-</v>
      </c>
      <c r="DJ6" s="28" t="str">
        <f t="shared" si="10"/>
        <v>-</v>
      </c>
      <c r="DK6" s="28">
        <f t="shared" si="10"/>
        <v>5.62</v>
      </c>
      <c r="DL6" s="28">
        <f t="shared" si="10"/>
        <v>11.13</v>
      </c>
      <c r="DM6" s="28">
        <f t="shared" si="10"/>
        <v>16.54</v>
      </c>
      <c r="DN6" s="28" t="str">
        <f t="shared" si="10"/>
        <v>-</v>
      </c>
      <c r="DO6" s="28" t="str">
        <f t="shared" si="10"/>
        <v>-</v>
      </c>
      <c r="DP6" s="28">
        <f t="shared" si="10"/>
        <v>24.8</v>
      </c>
      <c r="DQ6" s="28">
        <f t="shared" si="10"/>
        <v>28.12</v>
      </c>
      <c r="DR6" s="28">
        <f t="shared" si="10"/>
        <v>28.79</v>
      </c>
      <c r="DS6" s="24" t="str">
        <f>IF(DS7="","",IF(DS7="-","【-】","【"&amp;SUBSTITUTE(TEXT(DS7,"#,##0.00"),"-","△")&amp;"】"))</f>
        <v>【27.11】</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0.02</v>
      </c>
      <c r="EM6" s="28">
        <f t="shared" si="12"/>
        <v>0.01</v>
      </c>
      <c r="EN6" s="28">
        <f t="shared" si="12"/>
        <v>0.01</v>
      </c>
      <c r="EO6" s="24" t="str">
        <f>IF(EO7="","",IF(EO7="-","【-】","【"&amp;SUBSTITUTE(TEXT(EO7,"#,##0.00"),"-","△")&amp;"】"))</f>
        <v>【0.02】</v>
      </c>
    </row>
    <row r="7" spans="1:148" s="13" customFormat="1" x14ac:dyDescent="0.15">
      <c r="A7" s="14"/>
      <c r="B7" s="20">
        <v>2022</v>
      </c>
      <c r="C7" s="20">
        <v>172111</v>
      </c>
      <c r="D7" s="20">
        <v>46</v>
      </c>
      <c r="E7" s="20">
        <v>17</v>
      </c>
      <c r="F7" s="20">
        <v>5</v>
      </c>
      <c r="G7" s="20">
        <v>0</v>
      </c>
      <c r="H7" s="20" t="s">
        <v>95</v>
      </c>
      <c r="I7" s="20" t="s">
        <v>96</v>
      </c>
      <c r="J7" s="20" t="s">
        <v>97</v>
      </c>
      <c r="K7" s="20" t="s">
        <v>98</v>
      </c>
      <c r="L7" s="20" t="s">
        <v>99</v>
      </c>
      <c r="M7" s="20" t="s">
        <v>100</v>
      </c>
      <c r="N7" s="25" t="s">
        <v>101</v>
      </c>
      <c r="O7" s="25">
        <v>73.27</v>
      </c>
      <c r="P7" s="25">
        <v>3.82</v>
      </c>
      <c r="Q7" s="25">
        <v>73.400000000000006</v>
      </c>
      <c r="R7" s="25">
        <v>3080</v>
      </c>
      <c r="S7" s="25">
        <v>49708</v>
      </c>
      <c r="T7" s="25">
        <v>84.14</v>
      </c>
      <c r="U7" s="25">
        <v>590.78</v>
      </c>
      <c r="V7" s="25">
        <v>1889</v>
      </c>
      <c r="W7" s="25">
        <v>0.71</v>
      </c>
      <c r="X7" s="25">
        <v>2660.56</v>
      </c>
      <c r="Y7" s="25" t="s">
        <v>101</v>
      </c>
      <c r="Z7" s="25" t="s">
        <v>101</v>
      </c>
      <c r="AA7" s="25">
        <v>142.93</v>
      </c>
      <c r="AB7" s="25">
        <v>130.57</v>
      </c>
      <c r="AC7" s="25">
        <v>105.97</v>
      </c>
      <c r="AD7" s="25" t="s">
        <v>101</v>
      </c>
      <c r="AE7" s="25" t="s">
        <v>101</v>
      </c>
      <c r="AF7" s="25">
        <v>103.09</v>
      </c>
      <c r="AG7" s="25">
        <v>102.11</v>
      </c>
      <c r="AH7" s="25">
        <v>101.91</v>
      </c>
      <c r="AI7" s="25">
        <v>103.61</v>
      </c>
      <c r="AJ7" s="25" t="s">
        <v>101</v>
      </c>
      <c r="AK7" s="25" t="s">
        <v>101</v>
      </c>
      <c r="AL7" s="25">
        <v>0</v>
      </c>
      <c r="AM7" s="25">
        <v>0</v>
      </c>
      <c r="AN7" s="25">
        <v>0</v>
      </c>
      <c r="AO7" s="25" t="s">
        <v>101</v>
      </c>
      <c r="AP7" s="25" t="s">
        <v>101</v>
      </c>
      <c r="AQ7" s="25">
        <v>101.24</v>
      </c>
      <c r="AR7" s="25">
        <v>124.9</v>
      </c>
      <c r="AS7" s="25">
        <v>124.8</v>
      </c>
      <c r="AT7" s="25">
        <v>133.62</v>
      </c>
      <c r="AU7" s="25" t="s">
        <v>101</v>
      </c>
      <c r="AV7" s="25" t="s">
        <v>101</v>
      </c>
      <c r="AW7" s="25">
        <v>107</v>
      </c>
      <c r="AX7" s="25">
        <v>122.58</v>
      </c>
      <c r="AY7" s="25">
        <v>78.760000000000005</v>
      </c>
      <c r="AZ7" s="25" t="s">
        <v>101</v>
      </c>
      <c r="BA7" s="25" t="s">
        <v>101</v>
      </c>
      <c r="BB7" s="25">
        <v>37.24</v>
      </c>
      <c r="BC7" s="25">
        <v>33.58</v>
      </c>
      <c r="BD7" s="25">
        <v>35.42</v>
      </c>
      <c r="BE7" s="25">
        <v>36.94</v>
      </c>
      <c r="BF7" s="25" t="s">
        <v>101</v>
      </c>
      <c r="BG7" s="25" t="s">
        <v>101</v>
      </c>
      <c r="BH7" s="25">
        <v>736.58</v>
      </c>
      <c r="BI7" s="25">
        <v>1213.94</v>
      </c>
      <c r="BJ7" s="25">
        <v>1225.6099999999999</v>
      </c>
      <c r="BK7" s="25" t="s">
        <v>101</v>
      </c>
      <c r="BL7" s="25" t="s">
        <v>101</v>
      </c>
      <c r="BM7" s="25">
        <v>783.8</v>
      </c>
      <c r="BN7" s="25">
        <v>778.81</v>
      </c>
      <c r="BO7" s="25">
        <v>718.49</v>
      </c>
      <c r="BP7" s="25">
        <v>809.19</v>
      </c>
      <c r="BQ7" s="25" t="s">
        <v>101</v>
      </c>
      <c r="BR7" s="25" t="s">
        <v>101</v>
      </c>
      <c r="BS7" s="25">
        <v>95.31</v>
      </c>
      <c r="BT7" s="25">
        <v>95.27</v>
      </c>
      <c r="BU7" s="25">
        <v>84.06</v>
      </c>
      <c r="BV7" s="25" t="s">
        <v>101</v>
      </c>
      <c r="BW7" s="25" t="s">
        <v>101</v>
      </c>
      <c r="BX7" s="25">
        <v>68.11</v>
      </c>
      <c r="BY7" s="25">
        <v>67.23</v>
      </c>
      <c r="BZ7" s="25">
        <v>61.82</v>
      </c>
      <c r="CA7" s="25">
        <v>57.02</v>
      </c>
      <c r="CB7" s="25" t="s">
        <v>101</v>
      </c>
      <c r="CC7" s="25" t="s">
        <v>101</v>
      </c>
      <c r="CD7" s="25">
        <v>150</v>
      </c>
      <c r="CE7" s="25">
        <v>150</v>
      </c>
      <c r="CF7" s="25">
        <v>170.79</v>
      </c>
      <c r="CG7" s="25" t="s">
        <v>101</v>
      </c>
      <c r="CH7" s="25" t="s">
        <v>101</v>
      </c>
      <c r="CI7" s="25">
        <v>222.41</v>
      </c>
      <c r="CJ7" s="25">
        <v>228.21</v>
      </c>
      <c r="CK7" s="25">
        <v>246.9</v>
      </c>
      <c r="CL7" s="25">
        <v>273.68</v>
      </c>
      <c r="CM7" s="25" t="s">
        <v>101</v>
      </c>
      <c r="CN7" s="25" t="s">
        <v>101</v>
      </c>
      <c r="CO7" s="25">
        <v>66.2</v>
      </c>
      <c r="CP7" s="25">
        <v>59.96</v>
      </c>
      <c r="CQ7" s="25">
        <v>61.37</v>
      </c>
      <c r="CR7" s="25" t="s">
        <v>101</v>
      </c>
      <c r="CS7" s="25" t="s">
        <v>101</v>
      </c>
      <c r="CT7" s="25">
        <v>55.26</v>
      </c>
      <c r="CU7" s="25">
        <v>54.54</v>
      </c>
      <c r="CV7" s="25">
        <v>52.9</v>
      </c>
      <c r="CW7" s="25">
        <v>52.55</v>
      </c>
      <c r="CX7" s="25" t="s">
        <v>101</v>
      </c>
      <c r="CY7" s="25" t="s">
        <v>101</v>
      </c>
      <c r="CZ7" s="25">
        <v>97.98</v>
      </c>
      <c r="DA7" s="25">
        <v>97.92</v>
      </c>
      <c r="DB7" s="25">
        <v>97.88</v>
      </c>
      <c r="DC7" s="25" t="s">
        <v>101</v>
      </c>
      <c r="DD7" s="25" t="s">
        <v>101</v>
      </c>
      <c r="DE7" s="25">
        <v>90.52</v>
      </c>
      <c r="DF7" s="25">
        <v>90.3</v>
      </c>
      <c r="DG7" s="25">
        <v>90.3</v>
      </c>
      <c r="DH7" s="25">
        <v>87.3</v>
      </c>
      <c r="DI7" s="25" t="s">
        <v>101</v>
      </c>
      <c r="DJ7" s="25" t="s">
        <v>101</v>
      </c>
      <c r="DK7" s="25">
        <v>5.62</v>
      </c>
      <c r="DL7" s="25">
        <v>11.13</v>
      </c>
      <c r="DM7" s="25">
        <v>16.54</v>
      </c>
      <c r="DN7" s="25" t="s">
        <v>101</v>
      </c>
      <c r="DO7" s="25" t="s">
        <v>101</v>
      </c>
      <c r="DP7" s="25">
        <v>24.8</v>
      </c>
      <c r="DQ7" s="25">
        <v>28.12</v>
      </c>
      <c r="DR7" s="25">
        <v>28.79</v>
      </c>
      <c r="DS7" s="25">
        <v>27.11</v>
      </c>
      <c r="DT7" s="25" t="s">
        <v>101</v>
      </c>
      <c r="DU7" s="25" t="s">
        <v>101</v>
      </c>
      <c r="DV7" s="25">
        <v>0</v>
      </c>
      <c r="DW7" s="25">
        <v>0</v>
      </c>
      <c r="DX7" s="25">
        <v>0</v>
      </c>
      <c r="DY7" s="25" t="s">
        <v>101</v>
      </c>
      <c r="DZ7" s="25" t="s">
        <v>101</v>
      </c>
      <c r="EA7" s="25">
        <v>0</v>
      </c>
      <c r="EB7" s="25">
        <v>0</v>
      </c>
      <c r="EC7" s="25">
        <v>0</v>
      </c>
      <c r="ED7" s="25">
        <v>0</v>
      </c>
      <c r="EE7" s="25" t="s">
        <v>101</v>
      </c>
      <c r="EF7" s="25" t="s">
        <v>101</v>
      </c>
      <c r="EG7" s="25">
        <v>0</v>
      </c>
      <c r="EH7" s="25">
        <v>0</v>
      </c>
      <c r="EI7" s="25">
        <v>0</v>
      </c>
      <c r="EJ7" s="25" t="s">
        <v>101</v>
      </c>
      <c r="EK7" s="25" t="s">
        <v>101</v>
      </c>
      <c r="EL7" s="25">
        <v>0.02</v>
      </c>
      <c r="EM7" s="25">
        <v>0.01</v>
      </c>
      <c r="EN7" s="25">
        <v>0.01</v>
      </c>
      <c r="EO7" s="25">
        <v>0.02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2023-12-12T01:01:44Z</dcterms:created>
  <dcterms:modified xsi:type="dcterms:W3CDTF">2024-03-07T05:56:34Z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2024-01-27T04:01:41Z</vt:filetime>
  </property>
</Properties>
</file>