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k-yano\Downloads\【経営比較分析表】2022_173240_47_010\"/>
    </mc:Choice>
  </mc:AlternateContent>
  <xr:revisionPtr revIDLastSave="0" documentId="13_ncr:1_{9B5E4B54-90D7-49E8-89D7-4730E0E33846}" xr6:coauthVersionLast="36" xr6:coauthVersionMax="36" xr10:uidLastSave="{00000000-0000-0000-0000-000000000000}"/>
  <workbookProtection workbookAlgorithmName="SHA-512" workbookHashValue="7Zi/lu2CEVrFsaulXkgB9GPLX6JJgK0J06TV8Q0UdTAF6wShnSHJv+AeDd5ch9Oja+im17mlE/t4JOPflCzfYA==" workbookSaltValue="baDEx/uTVPKnO+WVlvbG8w==" workbookSpinCount="100000" lockStructure="1"/>
  <bookViews>
    <workbookView xWindow="0" yWindow="0" windowWidth="15360" windowHeight="763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J85" i="4"/>
  <c r="H85" i="4"/>
  <c r="E85" i="4"/>
  <c r="AL10" i="4"/>
  <c r="W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<sst xmlns="http://schemas.openxmlformats.org/spreadsheetml/2006/main" count="233" uniqueCount="117">
  <si>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</si>
  <si>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</si>
  <si>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</si>
  <si>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</si>
  <si>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</si>
  <si>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</si>
  <si>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</si>
  <si>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</si>
  <si>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</si>
  <si>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</si>
  <si>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</si>
  <si>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</si>
  <si>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</si>
  <si>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</si>
  <si>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</si>
  <si>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</si>
  <si>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</si>
  <si>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</si>
  <si>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</si>
  <si>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</si>
  <si>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</si>
  <si>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</si>
  <si>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</si>
  <si>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</si>
  <si>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</si>
  <si>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</si>
  <si>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</si>
  <si>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</si>
  <si>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</si>
  <si>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</si>
  <si>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</si>
  <si>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</si>
  <si>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</si>
  <si>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</si>
  <si>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</si>
  <si>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</si>
  <si>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</si>
  <si>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</si>
  <si>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</si>
  <si>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</si>
  <si>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</si>
  <si>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</si>
  <si>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</si>
  <si>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</si>
  <si>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</si>
  <si>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</si>
  <si>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</si>
  <si>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</si>
  <si>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</si>
  <si>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</si>
  <si>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</si>
  <si>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</si>
  <si>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</si>
  <si>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</si>
  <si>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</si>
  <si>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</si>
  <si>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</si>
  <si>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</si>
  <si>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</si>
  <si>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</si>
  <si>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</si>
  <si>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</si>
  <si>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</si>
  <si>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</si>
  <si>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</si>
  <si>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</si>
  <si>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</si>
  <si>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</si>
  <si>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</si>
  <si>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</si>
  <si>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</si>
  <si>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</si>
  <si>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</si>
  <si>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</si>
  <si>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</si>
  <si>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</si>
  <si>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</si>
  <si>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</si>
  <si>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</si>
  <si>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</si>
  <si>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</si>
  <si>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</si>
  <si>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</si>
  <si>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</si>
  <si>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</si>
  <si>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</si>
  <si>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</si>
  <si>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</si>
  <si>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</si>
  <si>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</si>
  <si>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</si>
  <si>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</si>
  <si>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</si>
  <si>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</si>
  <si>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</si>
  <si>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</si>
  <si>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</si>
  <si>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</si>
  <si>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</si>
  <si>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</si>
  <si>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</si>
  <si>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</si>
  <si>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</si>
  <si>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</si>
  <si>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</si>
  <si>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</si>
  <si>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</si>
  <si>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</si>
  <si>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</si>
  <si>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</si>
  <si>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</si>
  <si>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</si>
  <si>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</si>
  <si>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</si>
  <si>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・収益的収支比率について、100％を下回っており、類似団体の平均値を下回っている。
・企業債残高対給水収益比率について、施設及び管路の更新事業が始まり増加となった。
・施設利用率について、遊休状態の施設は存在しないが、季節の需要の変動により大きく変わることから、年間の平均値を示す当該値は類似団体の平均値を下回っている。</t>
    <phoneticPr fontId="4"/>
  </si>
  <si>
    <t>・当該年度における更新した管路延長は0のため当該値は0となる。老朽化した管路を適切に把握し、順次更新を行っていくことが必要である。</t>
    <phoneticPr fontId="4"/>
  </si>
  <si>
    <t>・遊休状態の施設も無く、安定した給水原価を維持しているが、老朽化した施設や管路の把握、それらに対する更新財源を確保するといった課題もあり、今後はこれらを踏まえてさらなる経営の健全性、効率性を高め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</si>
</sst>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4-4FF2-B575-F82CE2E5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0.52</c:v>
                </c:pt>
                <c:pt idx="2">
                  <c:v>1.48</c:v>
                </c:pt>
                <c:pt idx="3">
                  <c:v>0.45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4-4FF2-B575-F82CE2E5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48.91</c:v>
                </c:pt>
                <c:pt idx="2">
                  <c:v>52.06</c:v>
                </c:pt>
                <c:pt idx="3">
                  <c:v>51.51</c:v>
                </c:pt>
                <c:pt idx="4">
                  <c:v>50.27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9-40D8-A628-07A64FB3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56.41</c:v>
                </c:pt>
                <c:pt idx="1">
                  <c:v>54.9</c:v>
                </c:pt>
                <c:pt idx="2">
                  <c:v>55.7</c:v>
                </c:pt>
                <c:pt idx="3">
                  <c:v>54.87</c:v>
                </c:pt>
                <c:pt idx="4">
                  <c:v>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9-40D8-A628-07A64FB3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9-4123-A4FA-5A889D1B1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75.12</c:v>
                </c:pt>
                <c:pt idx="1">
                  <c:v>74.27</c:v>
                </c:pt>
                <c:pt idx="2">
                  <c:v>71.81</c:v>
                </c:pt>
                <c:pt idx="3">
                  <c:v>71.819999999999993</c:v>
                </c:pt>
                <c:pt idx="4">
                  <c:v>71.010000000000005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9-4123-A4FA-5A889D1B1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100.34</c:v>
                </c:pt>
                <c:pt idx="1">
                  <c:v>100.44</c:v>
                </c:pt>
                <c:pt idx="2">
                  <c:v>100.45</c:v>
                </c:pt>
                <c:pt idx="3">
                  <c:v>77.239999999999995</c:v>
                </c:pt>
                <c:pt idx="4">
                  <c:v>74.41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5-4016-840F-4AF01588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75.010000000000005</c:v>
                </c:pt>
                <c:pt idx="1">
                  <c:v>72.760000000000005</c:v>
                </c:pt>
                <c:pt idx="2">
                  <c:v>82.57</c:v>
                </c:pt>
                <c:pt idx="3">
                  <c:v>81.17</c:v>
                </c:pt>
                <c:pt idx="4">
                  <c:v>76.28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5-4016-840F-4AF01588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9-403F-A467-FAF17552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9-403F-A467-FAF17552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D-45D5-BEB6-5ADEB2AC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D-45D5-BEB6-5ADEB2AC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5-4A5D-8EBC-15A46536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5-4A5D-8EBC-15A46536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4-476F-9087-D25E69B7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4-476F-9087-D25E69B7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77.73</c:v>
                </c:pt>
                <c:pt idx="3" formatCode="#,##0.00;&quot;△&quot;#,##0.00;&quot;-&quot;">
                  <c:v>794.48</c:v>
                </c:pt>
                <c:pt idx="4" formatCode="#,##0.00;&quot;△&quot;#,##0.00;&quot;-&quot;">
                  <c:v>1486.15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1-4F21-B155-42488DFFE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1168.7</c:v>
                </c:pt>
                <c:pt idx="1">
                  <c:v>1245.46</c:v>
                </c:pt>
                <c:pt idx="2">
                  <c:v>834.1</c:v>
                </c:pt>
                <c:pt idx="3">
                  <c:v>853.42</c:v>
                </c:pt>
                <c:pt idx="4">
                  <c:v>906.61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1-4F21-B155-42488DFFE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58.39</c:v>
                </c:pt>
                <c:pt idx="1">
                  <c:v>73.16</c:v>
                </c:pt>
                <c:pt idx="2">
                  <c:v>76.47</c:v>
                </c:pt>
                <c:pt idx="3">
                  <c:v>56.08</c:v>
                </c:pt>
                <c:pt idx="4">
                  <c:v>41.27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7-459C-84CF-5296B7E41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53.59</c:v>
                </c:pt>
                <c:pt idx="1">
                  <c:v>51.08</c:v>
                </c:pt>
                <c:pt idx="2">
                  <c:v>64.44</c:v>
                </c:pt>
                <c:pt idx="3">
                  <c:v>60.53</c:v>
                </c:pt>
                <c:pt idx="4">
                  <c:v>56.38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7-459C-84CF-5296B7E41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58.74</c:v>
                </c:pt>
                <c:pt idx="1">
                  <c:v>46.83</c:v>
                </c:pt>
                <c:pt idx="2">
                  <c:v>45.47</c:v>
                </c:pt>
                <c:pt idx="3">
                  <c:v>61.73</c:v>
                </c:pt>
                <c:pt idx="4">
                  <c:v>81.88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4-4BAE-882E-C86CD2AC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259.79000000000002</c:v>
                </c:pt>
                <c:pt idx="1">
                  <c:v>262.13</c:v>
                </c:pt>
                <c:pt idx="2">
                  <c:v>197.14</c:v>
                </c:pt>
                <c:pt idx="3">
                  <c:v>210.72</c:v>
                </c:pt>
                <c:pt idx="4">
                  <c:v>227.71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4-4BAE-882E-C86CD2AC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H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石川県　川北町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D2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6157</v>
      </c>
      <c r="AM8" s="55"/>
      <c r="AN8" s="55"/>
      <c r="AO8" s="55"/>
      <c r="AP8" s="55"/>
      <c r="AQ8" s="55"/>
      <c r="AR8" s="55"/>
      <c r="AS8" s="55"/>
      <c r="AT8" s="45">
        <f>データ!$S$6</f>
        <v>14.64</v>
      </c>
      <c r="AU8" s="45"/>
      <c r="AV8" s="45"/>
      <c r="AW8" s="45"/>
      <c r="AX8" s="45"/>
      <c r="AY8" s="45"/>
      <c r="AZ8" s="45"/>
      <c r="BA8" s="45"/>
      <c r="BB8" s="45">
        <f>データ!$T$6</f>
        <v>420.56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100</v>
      </c>
      <c r="Q10" s="45"/>
      <c r="R10" s="45"/>
      <c r="S10" s="45"/>
      <c r="T10" s="45"/>
      <c r="U10" s="45"/>
      <c r="V10" s="45"/>
      <c r="W10" s="55">
        <f>データ!$Q$6</f>
        <v>500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6105</v>
      </c>
      <c r="AM10" s="55"/>
      <c r="AN10" s="55"/>
      <c r="AO10" s="55"/>
      <c r="AP10" s="55"/>
      <c r="AQ10" s="55"/>
      <c r="AR10" s="55"/>
      <c r="AS10" s="55"/>
      <c r="AT10" s="45">
        <f>データ!$V$6</f>
        <v>2.13</v>
      </c>
      <c r="AU10" s="45"/>
      <c r="AV10" s="45"/>
      <c r="AW10" s="45"/>
      <c r="AX10" s="45"/>
      <c r="AY10" s="45"/>
      <c r="AZ10" s="45"/>
      <c r="BA10" s="45"/>
      <c r="BB10" s="45">
        <f>データ!$W$6</f>
        <v>2866.2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114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115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116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oQCERKpV2IUW81lbouI2WOlo8e7H3vcdYI9fyHz1NkiOm+HvCdvGLqXQG5AjhokNSqzK62iX+EjLdIqQX2mQtA==" saltValue="ONocavV4ghlkkQtXs6rIi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27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54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55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56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57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58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59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60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61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62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63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64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19" t="s">
        <v>77</v>
      </c>
      <c r="T5" s="19" t="s">
        <v>78</v>
      </c>
      <c r="U5" s="19" t="s">
        <v>79</v>
      </c>
      <c r="V5" s="19" t="s">
        <v>80</v>
      </c>
      <c r="W5" s="19" t="s">
        <v>81</v>
      </c>
      <c r="X5" s="19" t="s">
        <v>82</v>
      </c>
      <c r="Y5" s="19" t="s">
        <v>83</v>
      </c>
      <c r="Z5" s="19" t="s">
        <v>84</v>
      </c>
      <c r="AA5" s="19" t="s">
        <v>85</v>
      </c>
      <c r="AB5" s="19" t="s">
        <v>86</v>
      </c>
      <c r="AC5" s="19" t="s">
        <v>87</v>
      </c>
      <c r="AD5" s="19" t="s">
        <v>88</v>
      </c>
      <c r="AE5" s="19" t="s">
        <v>89</v>
      </c>
      <c r="AF5" s="19" t="s">
        <v>90</v>
      </c>
      <c r="AG5" s="19" t="s">
        <v>91</v>
      </c>
      <c r="AH5" s="19" t="s">
        <v>29</v>
      </c>
      <c r="AI5" s="19" t="s">
        <v>82</v>
      </c>
      <c r="AJ5" s="19" t="s">
        <v>83</v>
      </c>
      <c r="AK5" s="19" t="s">
        <v>84</v>
      </c>
      <c r="AL5" s="19" t="s">
        <v>85</v>
      </c>
      <c r="AM5" s="19" t="s">
        <v>86</v>
      </c>
      <c r="AN5" s="19" t="s">
        <v>87</v>
      </c>
      <c r="AO5" s="19" t="s">
        <v>88</v>
      </c>
      <c r="AP5" s="19" t="s">
        <v>89</v>
      </c>
      <c r="AQ5" s="19" t="s">
        <v>90</v>
      </c>
      <c r="AR5" s="19" t="s">
        <v>91</v>
      </c>
      <c r="AS5" s="19" t="s">
        <v>92</v>
      </c>
      <c r="AT5" s="19" t="s">
        <v>82</v>
      </c>
      <c r="AU5" s="19" t="s">
        <v>83</v>
      </c>
      <c r="AV5" s="19" t="s">
        <v>84</v>
      </c>
      <c r="AW5" s="19" t="s">
        <v>85</v>
      </c>
      <c r="AX5" s="19" t="s">
        <v>86</v>
      </c>
      <c r="AY5" s="19" t="s">
        <v>87</v>
      </c>
      <c r="AZ5" s="19" t="s">
        <v>88</v>
      </c>
      <c r="BA5" s="19" t="s">
        <v>89</v>
      </c>
      <c r="BB5" s="19" t="s">
        <v>90</v>
      </c>
      <c r="BC5" s="19" t="s">
        <v>91</v>
      </c>
      <c r="BD5" s="19" t="s">
        <v>92</v>
      </c>
      <c r="BE5" s="19" t="s">
        <v>82</v>
      </c>
      <c r="BF5" s="19" t="s">
        <v>83</v>
      </c>
      <c r="BG5" s="19" t="s">
        <v>84</v>
      </c>
      <c r="BH5" s="19" t="s">
        <v>85</v>
      </c>
      <c r="BI5" s="19" t="s">
        <v>86</v>
      </c>
      <c r="BJ5" s="19" t="s">
        <v>87</v>
      </c>
      <c r="BK5" s="19" t="s">
        <v>88</v>
      </c>
      <c r="BL5" s="19" t="s">
        <v>89</v>
      </c>
      <c r="BM5" s="19" t="s">
        <v>90</v>
      </c>
      <c r="BN5" s="19" t="s">
        <v>91</v>
      </c>
      <c r="BO5" s="19" t="s">
        <v>92</v>
      </c>
      <c r="BP5" s="19" t="s">
        <v>82</v>
      </c>
      <c r="BQ5" s="19" t="s">
        <v>83</v>
      </c>
      <c r="BR5" s="19" t="s">
        <v>84</v>
      </c>
      <c r="BS5" s="19" t="s">
        <v>85</v>
      </c>
      <c r="BT5" s="19" t="s">
        <v>86</v>
      </c>
      <c r="BU5" s="19" t="s">
        <v>87</v>
      </c>
      <c r="BV5" s="19" t="s">
        <v>88</v>
      </c>
      <c r="BW5" s="19" t="s">
        <v>89</v>
      </c>
      <c r="BX5" s="19" t="s">
        <v>90</v>
      </c>
      <c r="BY5" s="19" t="s">
        <v>91</v>
      </c>
      <c r="BZ5" s="19" t="s">
        <v>92</v>
      </c>
      <c r="CA5" s="19" t="s">
        <v>82</v>
      </c>
      <c r="CB5" s="19" t="s">
        <v>83</v>
      </c>
      <c r="CC5" s="19" t="s">
        <v>84</v>
      </c>
      <c r="CD5" s="19" t="s">
        <v>85</v>
      </c>
      <c r="CE5" s="19" t="s">
        <v>86</v>
      </c>
      <c r="CF5" s="19" t="s">
        <v>87</v>
      </c>
      <c r="CG5" s="19" t="s">
        <v>88</v>
      </c>
      <c r="CH5" s="19" t="s">
        <v>89</v>
      </c>
      <c r="CI5" s="19" t="s">
        <v>90</v>
      </c>
      <c r="CJ5" s="19" t="s">
        <v>91</v>
      </c>
      <c r="CK5" s="19" t="s">
        <v>92</v>
      </c>
      <c r="CL5" s="19" t="s">
        <v>82</v>
      </c>
      <c r="CM5" s="19" t="s">
        <v>83</v>
      </c>
      <c r="CN5" s="19" t="s">
        <v>84</v>
      </c>
      <c r="CO5" s="19" t="s">
        <v>85</v>
      </c>
      <c r="CP5" s="19" t="s">
        <v>86</v>
      </c>
      <c r="CQ5" s="19" t="s">
        <v>87</v>
      </c>
      <c r="CR5" s="19" t="s">
        <v>88</v>
      </c>
      <c r="CS5" s="19" t="s">
        <v>89</v>
      </c>
      <c r="CT5" s="19" t="s">
        <v>90</v>
      </c>
      <c r="CU5" s="19" t="s">
        <v>91</v>
      </c>
      <c r="CV5" s="19" t="s">
        <v>92</v>
      </c>
      <c r="CW5" s="19" t="s">
        <v>82</v>
      </c>
      <c r="CX5" s="19" t="s">
        <v>83</v>
      </c>
      <c r="CY5" s="19" t="s">
        <v>84</v>
      </c>
      <c r="CZ5" s="19" t="s">
        <v>85</v>
      </c>
      <c r="DA5" s="19" t="s">
        <v>86</v>
      </c>
      <c r="DB5" s="19" t="s">
        <v>87</v>
      </c>
      <c r="DC5" s="19" t="s">
        <v>88</v>
      </c>
      <c r="DD5" s="19" t="s">
        <v>89</v>
      </c>
      <c r="DE5" s="19" t="s">
        <v>90</v>
      </c>
      <c r="DF5" s="19" t="s">
        <v>91</v>
      </c>
      <c r="DG5" s="19" t="s">
        <v>92</v>
      </c>
      <c r="DH5" s="19" t="s">
        <v>82</v>
      </c>
      <c r="DI5" s="19" t="s">
        <v>83</v>
      </c>
      <c r="DJ5" s="19" t="s">
        <v>84</v>
      </c>
      <c r="DK5" s="19" t="s">
        <v>85</v>
      </c>
      <c r="DL5" s="19" t="s">
        <v>86</v>
      </c>
      <c r="DM5" s="19" t="s">
        <v>87</v>
      </c>
      <c r="DN5" s="19" t="s">
        <v>88</v>
      </c>
      <c r="DO5" s="19" t="s">
        <v>89</v>
      </c>
      <c r="DP5" s="19" t="s">
        <v>90</v>
      </c>
      <c r="DQ5" s="19" t="s">
        <v>91</v>
      </c>
      <c r="DR5" s="19" t="s">
        <v>92</v>
      </c>
      <c r="DS5" s="19" t="s">
        <v>82</v>
      </c>
      <c r="DT5" s="19" t="s">
        <v>83</v>
      </c>
      <c r="DU5" s="19" t="s">
        <v>84</v>
      </c>
      <c r="DV5" s="19" t="s">
        <v>85</v>
      </c>
      <c r="DW5" s="19" t="s">
        <v>86</v>
      </c>
      <c r="DX5" s="19" t="s">
        <v>87</v>
      </c>
      <c r="DY5" s="19" t="s">
        <v>88</v>
      </c>
      <c r="DZ5" s="19" t="s">
        <v>89</v>
      </c>
      <c r="EA5" s="19" t="s">
        <v>90</v>
      </c>
      <c r="EB5" s="19" t="s">
        <v>91</v>
      </c>
      <c r="EC5" s="19" t="s">
        <v>92</v>
      </c>
      <c r="ED5" s="19" t="s">
        <v>82</v>
      </c>
      <c r="EE5" s="19" t="s">
        <v>83</v>
      </c>
      <c r="EF5" s="19" t="s">
        <v>84</v>
      </c>
      <c r="EG5" s="19" t="s">
        <v>85</v>
      </c>
      <c r="EH5" s="19" t="s">
        <v>86</v>
      </c>
      <c r="EI5" s="19" t="s">
        <v>87</v>
      </c>
      <c r="EJ5" s="19" t="s">
        <v>88</v>
      </c>
      <c r="EK5" s="19" t="s">
        <v>89</v>
      </c>
      <c r="EL5" s="19" t="s">
        <v>90</v>
      </c>
      <c r="EM5" s="19" t="s">
        <v>91</v>
      </c>
      <c r="EN5" s="19" t="s">
        <v>92</v>
      </c>
    </row>
    <row r="6" spans="1:144" s="23" customFormat="1" x14ac:dyDescent="0.15">
      <c r="A6" s="15" t="s">
        <v>93</v>
      </c>
      <c r="B6" s="20">
        <f>B7</f>
        <v>2022</v>
      </c>
      <c r="C6" s="20">
        <f t="shared" ref="C6:W6" si="3">C7</f>
        <v>173240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石川県　川北町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D2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100</v>
      </c>
      <c r="Q6" s="21">
        <f t="shared" si="3"/>
        <v>500</v>
      </c>
      <c r="R6" s="21">
        <f t="shared" si="3"/>
        <v>6157</v>
      </c>
      <c r="S6" s="21">
        <f t="shared" si="3"/>
        <v>14.64</v>
      </c>
      <c r="T6" s="21">
        <f t="shared" si="3"/>
        <v>420.56</v>
      </c>
      <c r="U6" s="21">
        <f t="shared" si="3"/>
        <v>6105</v>
      </c>
      <c r="V6" s="21">
        <f t="shared" si="3"/>
        <v>2.13</v>
      </c>
      <c r="W6" s="21">
        <f t="shared" si="3"/>
        <v>2866.2</v>
      </c>
      <c r="X6" s="22">
        <f>IF(X7="",NA(),X7)</f>
        <v>100.34</v>
      </c>
      <c r="Y6" s="22">
        <f t="shared" ref="Y6:AG6" si="4">IF(Y7="",NA(),Y7)</f>
        <v>100.44</v>
      </c>
      <c r="Z6" s="22">
        <f t="shared" si="4"/>
        <v>100.45</v>
      </c>
      <c r="AA6" s="22">
        <f t="shared" si="4"/>
        <v>77.239999999999995</v>
      </c>
      <c r="AB6" s="22">
        <f t="shared" si="4"/>
        <v>74.41</v>
      </c>
      <c r="AC6" s="22">
        <f t="shared" si="4"/>
        <v>75.010000000000005</v>
      </c>
      <c r="AD6" s="22">
        <f t="shared" si="4"/>
        <v>72.760000000000005</v>
      </c>
      <c r="AE6" s="22">
        <f t="shared" si="4"/>
        <v>82.57</v>
      </c>
      <c r="AF6" s="22">
        <f t="shared" si="4"/>
        <v>81.17</v>
      </c>
      <c r="AG6" s="22">
        <f t="shared" si="4"/>
        <v>76.28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2">
        <f t="shared" si="7"/>
        <v>77.73</v>
      </c>
      <c r="BH6" s="22">
        <f t="shared" si="7"/>
        <v>794.48</v>
      </c>
      <c r="BI6" s="22">
        <f t="shared" si="7"/>
        <v>1486.15</v>
      </c>
      <c r="BJ6" s="22">
        <f t="shared" si="7"/>
        <v>1168.7</v>
      </c>
      <c r="BK6" s="22">
        <f t="shared" si="7"/>
        <v>1245.46</v>
      </c>
      <c r="BL6" s="22">
        <f t="shared" si="7"/>
        <v>834.1</v>
      </c>
      <c r="BM6" s="22">
        <f t="shared" si="7"/>
        <v>853.42</v>
      </c>
      <c r="BN6" s="22">
        <f t="shared" si="7"/>
        <v>906.61</v>
      </c>
      <c r="BO6" s="21" t="str">
        <f>IF(BO7="","",IF(BO7="-","【-】","【"&amp;SUBSTITUTE(TEXT(BO7,"#,##0.00"),"-","△")&amp;"】"))</f>
        <v>【982.48】</v>
      </c>
      <c r="BP6" s="22">
        <f>IF(BP7="",NA(),BP7)</f>
        <v>58.39</v>
      </c>
      <c r="BQ6" s="22">
        <f t="shared" ref="BQ6:BY6" si="8">IF(BQ7="",NA(),BQ7)</f>
        <v>73.16</v>
      </c>
      <c r="BR6" s="22">
        <f t="shared" si="8"/>
        <v>76.47</v>
      </c>
      <c r="BS6" s="22">
        <f t="shared" si="8"/>
        <v>56.08</v>
      </c>
      <c r="BT6" s="22">
        <f t="shared" si="8"/>
        <v>41.27</v>
      </c>
      <c r="BU6" s="22">
        <f t="shared" si="8"/>
        <v>53.59</v>
      </c>
      <c r="BV6" s="22">
        <f t="shared" si="8"/>
        <v>51.08</v>
      </c>
      <c r="BW6" s="22">
        <f t="shared" si="8"/>
        <v>64.44</v>
      </c>
      <c r="BX6" s="22">
        <f t="shared" si="8"/>
        <v>60.53</v>
      </c>
      <c r="BY6" s="22">
        <f t="shared" si="8"/>
        <v>56.38</v>
      </c>
      <c r="BZ6" s="21" t="str">
        <f>IF(BZ7="","",IF(BZ7="-","【-】","【"&amp;SUBSTITUTE(TEXT(BZ7,"#,##0.00"),"-","△")&amp;"】"))</f>
        <v>【50.61】</v>
      </c>
      <c r="CA6" s="22">
        <f>IF(CA7="",NA(),CA7)</f>
        <v>58.74</v>
      </c>
      <c r="CB6" s="22">
        <f t="shared" ref="CB6:CJ6" si="9">IF(CB7="",NA(),CB7)</f>
        <v>46.83</v>
      </c>
      <c r="CC6" s="22">
        <f t="shared" si="9"/>
        <v>45.47</v>
      </c>
      <c r="CD6" s="22">
        <f t="shared" si="9"/>
        <v>61.73</v>
      </c>
      <c r="CE6" s="22">
        <f t="shared" si="9"/>
        <v>81.88</v>
      </c>
      <c r="CF6" s="22">
        <f t="shared" si="9"/>
        <v>259.79000000000002</v>
      </c>
      <c r="CG6" s="22">
        <f t="shared" si="9"/>
        <v>262.13</v>
      </c>
      <c r="CH6" s="22">
        <f t="shared" si="9"/>
        <v>197.14</v>
      </c>
      <c r="CI6" s="22">
        <f t="shared" si="9"/>
        <v>210.72</v>
      </c>
      <c r="CJ6" s="22">
        <f t="shared" si="9"/>
        <v>227.71</v>
      </c>
      <c r="CK6" s="21" t="str">
        <f>IF(CK7="","",IF(CK7="-","【-】","【"&amp;SUBSTITUTE(TEXT(CK7,"#,##0.00"),"-","△")&amp;"】"))</f>
        <v>【320.83】</v>
      </c>
      <c r="CL6" s="22">
        <f>IF(CL7="",NA(),CL7)</f>
        <v>48.72</v>
      </c>
      <c r="CM6" s="22">
        <f t="shared" ref="CM6:CU6" si="10">IF(CM7="",NA(),CM7)</f>
        <v>48.91</v>
      </c>
      <c r="CN6" s="22">
        <f t="shared" si="10"/>
        <v>52.06</v>
      </c>
      <c r="CO6" s="22">
        <f t="shared" si="10"/>
        <v>51.51</v>
      </c>
      <c r="CP6" s="22">
        <f t="shared" si="10"/>
        <v>50.27</v>
      </c>
      <c r="CQ6" s="22">
        <f t="shared" si="10"/>
        <v>56.41</v>
      </c>
      <c r="CR6" s="22">
        <f t="shared" si="10"/>
        <v>54.9</v>
      </c>
      <c r="CS6" s="22">
        <f t="shared" si="10"/>
        <v>55.7</v>
      </c>
      <c r="CT6" s="22">
        <f t="shared" si="10"/>
        <v>54.87</v>
      </c>
      <c r="CU6" s="22">
        <f t="shared" si="10"/>
        <v>54.82</v>
      </c>
      <c r="CV6" s="21" t="str">
        <f>IF(CV7="","",IF(CV7="-","【-】","【"&amp;SUBSTITUTE(TEXT(CV7,"#,##0.00"),"-","△")&amp;"】"))</f>
        <v>【56.15】</v>
      </c>
      <c r="CW6" s="22">
        <f>IF(CW7="",NA(),CW7)</f>
        <v>94</v>
      </c>
      <c r="CX6" s="22">
        <f t="shared" ref="CX6:DF6" si="11">IF(CX7="",NA(),CX7)</f>
        <v>94</v>
      </c>
      <c r="CY6" s="22">
        <f t="shared" si="11"/>
        <v>94</v>
      </c>
      <c r="CZ6" s="22">
        <f t="shared" si="11"/>
        <v>94</v>
      </c>
      <c r="DA6" s="22">
        <f t="shared" si="11"/>
        <v>94</v>
      </c>
      <c r="DB6" s="22">
        <f t="shared" si="11"/>
        <v>75.12</v>
      </c>
      <c r="DC6" s="22">
        <f t="shared" si="11"/>
        <v>74.27</v>
      </c>
      <c r="DD6" s="22">
        <f t="shared" si="11"/>
        <v>71.81</v>
      </c>
      <c r="DE6" s="22">
        <f t="shared" si="11"/>
        <v>71.819999999999993</v>
      </c>
      <c r="DF6" s="22">
        <f t="shared" si="11"/>
        <v>71.010000000000005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0.65</v>
      </c>
      <c r="EJ6" s="22">
        <f t="shared" si="14"/>
        <v>0.52</v>
      </c>
      <c r="EK6" s="22">
        <f t="shared" si="14"/>
        <v>1.48</v>
      </c>
      <c r="EL6" s="22">
        <f t="shared" si="14"/>
        <v>0.45</v>
      </c>
      <c r="EM6" s="22">
        <f t="shared" si="14"/>
        <v>0.35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173240</v>
      </c>
      <c r="D7" s="24">
        <v>47</v>
      </c>
      <c r="E7" s="24">
        <v>1</v>
      </c>
      <c r="F7" s="24">
        <v>0</v>
      </c>
      <c r="G7" s="24">
        <v>0</v>
      </c>
      <c r="H7" s="24" t="s">
        <v>94</v>
      </c>
      <c r="I7" s="24" t="s">
        <v>95</v>
      </c>
      <c r="J7" s="24" t="s">
        <v>96</v>
      </c>
      <c r="K7" s="24" t="s">
        <v>97</v>
      </c>
      <c r="L7" s="24" t="s">
        <v>98</v>
      </c>
      <c r="M7" s="24" t="s">
        <v>99</v>
      </c>
      <c r="N7" s="25" t="s">
        <v>100</v>
      </c>
      <c r="O7" s="25" t="s">
        <v>101</v>
      </c>
      <c r="P7" s="25">
        <v>100</v>
      </c>
      <c r="Q7" s="25">
        <v>500</v>
      </c>
      <c r="R7" s="25">
        <v>6157</v>
      </c>
      <c r="S7" s="25">
        <v>14.64</v>
      </c>
      <c r="T7" s="25">
        <v>420.56</v>
      </c>
      <c r="U7" s="25">
        <v>6105</v>
      </c>
      <c r="V7" s="25">
        <v>2.13</v>
      </c>
      <c r="W7" s="25">
        <v>2866.2</v>
      </c>
      <c r="X7" s="25">
        <v>100.34</v>
      </c>
      <c r="Y7" s="25">
        <v>100.44</v>
      </c>
      <c r="Z7" s="25">
        <v>100.45</v>
      </c>
      <c r="AA7" s="25">
        <v>77.239999999999995</v>
      </c>
      <c r="AB7" s="25">
        <v>74.41</v>
      </c>
      <c r="AC7" s="25">
        <v>75.010000000000005</v>
      </c>
      <c r="AD7" s="25">
        <v>72.760000000000005</v>
      </c>
      <c r="AE7" s="25">
        <v>82.57</v>
      </c>
      <c r="AF7" s="25">
        <v>81.17</v>
      </c>
      <c r="AG7" s="25">
        <v>76.28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77.73</v>
      </c>
      <c r="BH7" s="25">
        <v>794.48</v>
      </c>
      <c r="BI7" s="25">
        <v>1486.15</v>
      </c>
      <c r="BJ7" s="25">
        <v>1168.7</v>
      </c>
      <c r="BK7" s="25">
        <v>1245.46</v>
      </c>
      <c r="BL7" s="25">
        <v>834.1</v>
      </c>
      <c r="BM7" s="25">
        <v>853.42</v>
      </c>
      <c r="BN7" s="25">
        <v>906.61</v>
      </c>
      <c r="BO7" s="25">
        <v>982.48</v>
      </c>
      <c r="BP7" s="25">
        <v>58.39</v>
      </c>
      <c r="BQ7" s="25">
        <v>73.16</v>
      </c>
      <c r="BR7" s="25">
        <v>76.47</v>
      </c>
      <c r="BS7" s="25">
        <v>56.08</v>
      </c>
      <c r="BT7" s="25">
        <v>41.27</v>
      </c>
      <c r="BU7" s="25">
        <v>53.59</v>
      </c>
      <c r="BV7" s="25">
        <v>51.08</v>
      </c>
      <c r="BW7" s="25">
        <v>64.44</v>
      </c>
      <c r="BX7" s="25">
        <v>60.53</v>
      </c>
      <c r="BY7" s="25">
        <v>56.38</v>
      </c>
      <c r="BZ7" s="25">
        <v>50.61</v>
      </c>
      <c r="CA7" s="25">
        <v>58.74</v>
      </c>
      <c r="CB7" s="25">
        <v>46.83</v>
      </c>
      <c r="CC7" s="25">
        <v>45.47</v>
      </c>
      <c r="CD7" s="25">
        <v>61.73</v>
      </c>
      <c r="CE7" s="25">
        <v>81.88</v>
      </c>
      <c r="CF7" s="25">
        <v>259.79000000000002</v>
      </c>
      <c r="CG7" s="25">
        <v>262.13</v>
      </c>
      <c r="CH7" s="25">
        <v>197.14</v>
      </c>
      <c r="CI7" s="25">
        <v>210.72</v>
      </c>
      <c r="CJ7" s="25">
        <v>227.71</v>
      </c>
      <c r="CK7" s="25">
        <v>320.83</v>
      </c>
      <c r="CL7" s="25">
        <v>48.72</v>
      </c>
      <c r="CM7" s="25">
        <v>48.91</v>
      </c>
      <c r="CN7" s="25">
        <v>52.06</v>
      </c>
      <c r="CO7" s="25">
        <v>51.51</v>
      </c>
      <c r="CP7" s="25">
        <v>50.27</v>
      </c>
      <c r="CQ7" s="25">
        <v>56.41</v>
      </c>
      <c r="CR7" s="25">
        <v>54.9</v>
      </c>
      <c r="CS7" s="25">
        <v>55.7</v>
      </c>
      <c r="CT7" s="25">
        <v>54.87</v>
      </c>
      <c r="CU7" s="25">
        <v>54.82</v>
      </c>
      <c r="CV7" s="25">
        <v>56.15</v>
      </c>
      <c r="CW7" s="25">
        <v>94</v>
      </c>
      <c r="CX7" s="25">
        <v>94</v>
      </c>
      <c r="CY7" s="25">
        <v>94</v>
      </c>
      <c r="CZ7" s="25">
        <v>94</v>
      </c>
      <c r="DA7" s="25">
        <v>94</v>
      </c>
      <c r="DB7" s="25">
        <v>75.12</v>
      </c>
      <c r="DC7" s="25">
        <v>74.27</v>
      </c>
      <c r="DD7" s="25">
        <v>71.81</v>
      </c>
      <c r="DE7" s="25">
        <v>71.819999999999993</v>
      </c>
      <c r="DF7" s="25">
        <v>71.010000000000005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0.65</v>
      </c>
      <c r="EJ7" s="25">
        <v>0.52</v>
      </c>
      <c r="EK7" s="25">
        <v>1.48</v>
      </c>
      <c r="EL7" s="25">
        <v>0.45</v>
      </c>
      <c r="EM7" s="25">
        <v>0.35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4" x14ac:dyDescent="0.15">
      <c r="B13" t="s">
        <v>109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2024-03-01T02:38:30Z</cp:lastPrinted>
  <dcterms:created xsi:type="dcterms:W3CDTF">2023-12-05T01:05:37Z</dcterms:created>
  <dcterms:modified xsi:type="dcterms:W3CDTF">2024-03-01T02:46:52Z</dcterms:modified>
  <cp:category/>
</cp:coreProperties>
</file>