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m-kakuchi\Desktop\【経営比較分析表】2022_173614_46_010\"/>
    </mc:Choice>
  </mc:AlternateContent>
  <xr:revisionPtr revIDLastSave="0" documentId="13_ncr:1_{3FC77A3D-741D-4C6C-BF9A-EFBD55C63274}" xr6:coauthVersionLast="47" xr6:coauthVersionMax="47" xr10:uidLastSave="{00000000-0000-0000-0000-000000000000}"/>
  <workbookProtection workbookAlgorithmName="SHA-512" workbookHashValue="DH3p5cC0/KPFSESFWfho8WIfjp89ohV7Q8kZ+rGf+DrteD6+QdE6KKRS5tP3si4qyOG+qlNXi080SlXBFn0RwA==" workbookSaltValue="SGHz2CGjzf4RGHCXxxAY/Q==" workbookSpinCount="100000" lockStructure="1"/>
  <bookViews>
    <workbookView xWindow="7110" yWindow="4650" windowWidth="21690" windowHeight="123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<sst xmlns="http://schemas.openxmlformats.org/spreadsheetml/2006/main" count="228" uniqueCount="116">
  <si>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</si>
  <si>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</si>
  <si>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</si>
  <si>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</si>
  <si>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</si>
  <si>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</si>
  <si>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</si>
  <si>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</si>
  <si>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</si>
  <si>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</si>
  <si>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</si>
  <si>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</si>
  <si>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</si>
  <si>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</si>
  <si>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</si>
  <si>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</si>
  <si>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</si>
  <si>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</si>
  <si>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</si>
  <si>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</si>
  <si>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</si>
  <si>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</si>
  <si>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</si>
  <si>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</si>
  <si>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</si>
  <si>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</si>
  <si>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</si>
  <si>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</si>
  <si>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</si>
  <si>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</si>
  <si>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</si>
  <si>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</si>
  <si>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</si>
  <si>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</si>
  <si>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</si>
  <si>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</si>
  <si>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</si>
  <si>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</si>
  <si>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</si>
  <si>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</si>
  <si>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</si>
  <si>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</si>
  <si>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</si>
  <si>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</si>
  <si>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</si>
  <si>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</si>
  <si>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</si>
  <si>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</si>
  <si>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</si>
  <si>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</si>
  <si>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</si>
  <si>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</si>
  <si>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</si>
  <si>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</si>
  <si>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</si>
  <si>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</si>
  <si>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</si>
  <si>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</si>
  <si>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</si>
  <si>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</si>
  <si>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</si>
  <si>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</si>
  <si>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</si>
  <si>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</si>
  <si>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</si>
  <si>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</si>
  <si>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</si>
  <si>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</si>
  <si>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</si>
  <si>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</si>
  <si>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</si>
  <si>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</si>
  <si>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</si>
  <si>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</si>
  <si>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</si>
  <si>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</si>
  <si>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</si>
  <si>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</si>
  <si>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</si>
  <si>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</si>
  <si>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</si>
  <si>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</si>
  <si>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</si>
  <si>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</si>
  <si>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</si>
  <si>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</si>
  <si>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</si>
  <si>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</si>
  <si>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</si>
  <si>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</si>
  <si>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</si>
  <si>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</si>
  <si>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</si>
  <si>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</si>
  <si>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</si>
  <si>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</si>
  <si>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</si>
  <si>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</si>
  <si>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</si>
  <si>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</si>
  <si>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</si>
  <si>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</si>
  <si>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</si>
  <si>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</si>
  <si>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</si>
  <si>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</si>
  <si>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</si>
  <si>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</si>
  <si>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</si>
  <si>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</si>
  <si>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</si>
  <si>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</si>
  <si>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</si>
  <si>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経常収支比率は１００％を超えており、累積欠損金も発生していない。また、その他の指標についても類似団体平均とほぼ同じか、より良好な値となっており、経営の健全性は高いと考えられるが、管路、施設の更新費用を確保するため、今後も経営効率化に努める。</t>
    <phoneticPr fontId="4"/>
  </si>
  <si>
    <t>　管路更新率は類似団体平均より高いものの、有形固定資産減価償却率及び管路経年化率は類似団体平均より高い値となっており、今後も引き続き老朽管路、施設の更新について、計画的に進めていく必要がある。</t>
    <phoneticPr fontId="4"/>
  </si>
  <si>
    <t>　損益状況は良好であるものの、有形固定資産減価償却率及び管路経年化率は年々上昇してきており、生活に欠くことのできないライフラインの確保のため、健全な経営を維持しつつ管路以外の施設を含め今後も計画的に更新投資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</si>
</sst>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0.17</c:v>
                </c:pt>
                <c:pt idx="1">
                  <c:v>0.11</c:v>
                </c:pt>
                <c:pt idx="2">
                  <c:v>0.45</c:v>
                </c:pt>
                <c:pt idx="3">
                  <c:v>0.61</c:v>
                </c:pt>
                <c:pt idx="4">
                  <c:v>0.92</c:v>
                </c:pt>
              </c:numCache>
            </c:numRef>
          </c:val>
          <c:extLst>
            <c:ext xmlns:c16="http://schemas.microsoft.com/office/drawing/2014/chart" uri="{C3380CC4-5D6E-409C-BE32-E72D297353CC}">
              <c16:uniqueId val="{00000000-9332-422B-B72A-4D3F09DCA4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9332-422B-B72A-4D3F09DCA4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71.27</c:v>
                </c:pt>
                <c:pt idx="1">
                  <c:v>71</c:v>
                </c:pt>
                <c:pt idx="2">
                  <c:v>70.87</c:v>
                </c:pt>
                <c:pt idx="3">
                  <c:v>70.88</c:v>
                </c:pt>
                <c:pt idx="4">
                  <c:v>69.099999999999994</c:v>
                </c:pt>
              </c:numCache>
            </c:numRef>
          </c:val>
          <c:extLst>
            <c:ext xmlns:c16="http://schemas.microsoft.com/office/drawing/2014/chart" uri="{C3380CC4-5D6E-409C-BE32-E72D297353CC}">
              <c16:uniqueId val="{00000000-C4F2-4917-8896-54C6208354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C4F2-4917-8896-54C6208354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92.14</c:v>
                </c:pt>
                <c:pt idx="1">
                  <c:v>89.27</c:v>
                </c:pt>
                <c:pt idx="2">
                  <c:v>90.11</c:v>
                </c:pt>
                <c:pt idx="3">
                  <c:v>91.34</c:v>
                </c:pt>
                <c:pt idx="4">
                  <c:v>91.25</c:v>
                </c:pt>
              </c:numCache>
            </c:numRef>
          </c:val>
          <c:extLst>
            <c:ext xmlns:c16="http://schemas.microsoft.com/office/drawing/2014/chart" uri="{C3380CC4-5D6E-409C-BE32-E72D297353CC}">
              <c16:uniqueId val="{00000000-3654-4CD2-A8B0-0988FF6F47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3654-4CD2-A8B0-0988FF6F47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120.34</c:v>
                </c:pt>
                <c:pt idx="1">
                  <c:v>117.5</c:v>
                </c:pt>
                <c:pt idx="2">
                  <c:v>118.13</c:v>
                </c:pt>
                <c:pt idx="3">
                  <c:v>118.74</c:v>
                </c:pt>
                <c:pt idx="4">
                  <c:v>114</c:v>
                </c:pt>
              </c:numCache>
            </c:numRef>
          </c:val>
          <c:extLst>
            <c:ext xmlns:c16="http://schemas.microsoft.com/office/drawing/2014/chart" uri="{C3380CC4-5D6E-409C-BE32-E72D297353CC}">
              <c16:uniqueId val="{00000000-7F1C-4F46-B1F4-8ECB0A4398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F1C-4F46-B1F4-8ECB0A4398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56.75</c:v>
                </c:pt>
                <c:pt idx="1">
                  <c:v>57.86</c:v>
                </c:pt>
                <c:pt idx="2">
                  <c:v>59.06</c:v>
                </c:pt>
                <c:pt idx="3">
                  <c:v>59.96</c:v>
                </c:pt>
                <c:pt idx="4">
                  <c:v>60.41</c:v>
                </c:pt>
              </c:numCache>
            </c:numRef>
          </c:val>
          <c:extLst>
            <c:ext xmlns:c16="http://schemas.microsoft.com/office/drawing/2014/chart" uri="{C3380CC4-5D6E-409C-BE32-E72D297353CC}">
              <c16:uniqueId val="{00000000-1B23-40CD-9947-77467221AF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1B23-40CD-9947-77467221AF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15.35</c:v>
                </c:pt>
                <c:pt idx="1">
                  <c:v>16.21</c:v>
                </c:pt>
                <c:pt idx="2">
                  <c:v>19.91</c:v>
                </c:pt>
                <c:pt idx="3">
                  <c:v>24.17</c:v>
                </c:pt>
                <c:pt idx="4">
                  <c:v>28.78</c:v>
                </c:pt>
              </c:numCache>
            </c:numRef>
          </c:val>
          <c:extLst>
            <c:ext xmlns:c16="http://schemas.microsoft.com/office/drawing/2014/chart" uri="{C3380CC4-5D6E-409C-BE32-E72D297353CC}">
              <c16:uniqueId val="{00000000-7686-43CA-8FFA-E994EDF598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7686-43CA-8FFA-E994EDF598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96-48FE-AE15-C8024AD596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0096-48FE-AE15-C8024AD596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402.18</c:v>
                </c:pt>
                <c:pt idx="1">
                  <c:v>398.17</c:v>
                </c:pt>
                <c:pt idx="2">
                  <c:v>433.05</c:v>
                </c:pt>
                <c:pt idx="3">
                  <c:v>430.72</c:v>
                </c:pt>
                <c:pt idx="4">
                  <c:v>363.63</c:v>
                </c:pt>
              </c:numCache>
            </c:numRef>
          </c:val>
          <c:extLst>
            <c:ext xmlns:c16="http://schemas.microsoft.com/office/drawing/2014/chart" uri="{C3380CC4-5D6E-409C-BE32-E72D297353CC}">
              <c16:uniqueId val="{00000000-2514-436C-8C0D-C0CF2D0B8F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2514-436C-8C0D-C0CF2D0B8F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386.85</c:v>
                </c:pt>
                <c:pt idx="1">
                  <c:v>389.03</c:v>
                </c:pt>
                <c:pt idx="2">
                  <c:v>454.55</c:v>
                </c:pt>
                <c:pt idx="3">
                  <c:v>385.78</c:v>
                </c:pt>
                <c:pt idx="4">
                  <c:v>409.95</c:v>
                </c:pt>
              </c:numCache>
            </c:numRef>
          </c:val>
          <c:extLst>
            <c:ext xmlns:c16="http://schemas.microsoft.com/office/drawing/2014/chart" uri="{C3380CC4-5D6E-409C-BE32-E72D297353CC}">
              <c16:uniqueId val="{00000000-3F1F-441C-91B5-9340F9413D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3F1F-441C-91B5-9340F9413D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113.93</c:v>
                </c:pt>
                <c:pt idx="1">
                  <c:v>111.33</c:v>
                </c:pt>
                <c:pt idx="2">
                  <c:v>99.09</c:v>
                </c:pt>
                <c:pt idx="3">
                  <c:v>113.4</c:v>
                </c:pt>
                <c:pt idx="4">
                  <c:v>101.85</c:v>
                </c:pt>
              </c:numCache>
            </c:numRef>
          </c:val>
          <c:extLst>
            <c:ext xmlns:c16="http://schemas.microsoft.com/office/drawing/2014/chart" uri="{C3380CC4-5D6E-409C-BE32-E72D297353CC}">
              <c16:uniqueId val="{00000000-20FF-4119-9D07-8BED66E7C5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0FF-4119-9D07-8BED66E7C5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145.4</c:v>
                </c:pt>
                <c:pt idx="1">
                  <c:v>150.65</c:v>
                </c:pt>
                <c:pt idx="2">
                  <c:v>147.93</c:v>
                </c:pt>
                <c:pt idx="3">
                  <c:v>146.41999999999999</c:v>
                </c:pt>
                <c:pt idx="4">
                  <c:v>153.76</c:v>
                </c:pt>
              </c:numCache>
            </c:numRef>
          </c:val>
          <c:extLst>
            <c:ext xmlns:c16="http://schemas.microsoft.com/office/drawing/2014/chart" uri="{C3380CC4-5D6E-409C-BE32-E72D297353CC}">
              <c16:uniqueId val="{00000000-3C18-4F86-A524-A230C9CD07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3C18-4F86-A524-A230C9CD07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W3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津幡町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2"/>
      <c r="AL8" s="59">
        <f>データ!$R$6</f>
        <v>37508</v>
      </c>
      <c r="AM8" s="59"/>
      <c r="AN8" s="59"/>
      <c r="AO8" s="59"/>
      <c r="AP8" s="59"/>
      <c r="AQ8" s="59"/>
      <c r="AR8" s="59"/>
      <c r="AS8" s="59"/>
      <c r="AT8" s="56">
        <f>データ!$S$6</f>
        <v>110.59</v>
      </c>
      <c r="AU8" s="57"/>
      <c r="AV8" s="57"/>
      <c r="AW8" s="57"/>
      <c r="AX8" s="57"/>
      <c r="AY8" s="57"/>
      <c r="AZ8" s="57"/>
      <c r="BA8" s="57"/>
      <c r="BB8" s="46">
        <f>データ!$T$6</f>
        <v>339.16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64.31</v>
      </c>
      <c r="J10" s="57"/>
      <c r="K10" s="57"/>
      <c r="L10" s="57"/>
      <c r="M10" s="57"/>
      <c r="N10" s="57"/>
      <c r="O10" s="58"/>
      <c r="P10" s="46">
        <f>データ!$P$6</f>
        <v>98.77</v>
      </c>
      <c r="Q10" s="46"/>
      <c r="R10" s="46"/>
      <c r="S10" s="46"/>
      <c r="T10" s="46"/>
      <c r="U10" s="46"/>
      <c r="V10" s="46"/>
      <c r="W10" s="59">
        <f>データ!$Q$6</f>
        <v>2805</v>
      </c>
      <c r="X10" s="59"/>
      <c r="Y10" s="59"/>
      <c r="Z10" s="59"/>
      <c r="AA10" s="59"/>
      <c r="AB10" s="59"/>
      <c r="AC10" s="59"/>
      <c r="AD10" s="2"/>
      <c r="AE10" s="2"/>
      <c r="AF10" s="2"/>
      <c r="AG10" s="2"/>
      <c r="AH10" s="2"/>
      <c r="AI10" s="2"/>
      <c r="AJ10" s="2"/>
      <c r="AK10" s="2"/>
      <c r="AL10" s="59">
        <f>データ!$U$6</f>
        <v>36921</v>
      </c>
      <c r="AM10" s="59"/>
      <c r="AN10" s="59"/>
      <c r="AO10" s="59"/>
      <c r="AP10" s="59"/>
      <c r="AQ10" s="59"/>
      <c r="AR10" s="59"/>
      <c r="AS10" s="59"/>
      <c r="AT10" s="56">
        <f>データ!$V$6</f>
        <v>74.89</v>
      </c>
      <c r="AU10" s="57"/>
      <c r="AV10" s="57"/>
      <c r="AW10" s="57"/>
      <c r="AX10" s="57"/>
      <c r="AY10" s="57"/>
      <c r="AZ10" s="57"/>
      <c r="BA10" s="57"/>
      <c r="BB10" s="46">
        <f>データ!$W$6</f>
        <v>493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114</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115</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Orq4C1mgNCD1iZZNrYCaT7aMvX+y/z9HKEHHSSsWh0/Ngg3ROe4vTIC9gcZB+ZQtg9Cl2jksOJTl0NG/iatMA==" saltValue="ZYw8rVweCfqZ5tKnN63De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173614</v>
      </c>
      <c r="D6" s="20">
        <f t="shared" si="3"/>
        <v>46</v>
      </c>
      <c r="E6" s="20">
        <f t="shared" si="3"/>
        <v>1</v>
      </c>
      <c r="F6" s="20">
        <f t="shared" si="3"/>
        <v>0</v>
      </c>
      <c r="G6" s="20">
        <f t="shared" si="3"/>
        <v>1</v>
      </c>
      <c r="H6" s="20" t="str">
        <f t="shared" si="3"/>
        <v>石川県　津幡町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64.31</v>
      </c>
      <c r="P6" s="21">
        <f t="shared" si="3"/>
        <v>98.77</v>
      </c>
      <c r="Q6" s="21">
        <f t="shared" si="3"/>
        <v>2805</v>
      </c>
      <c r="R6" s="21">
        <f t="shared" si="3"/>
        <v>37508</v>
      </c>
      <c r="S6" s="21">
        <f t="shared" si="3"/>
        <v>110.59</v>
      </c>
      <c r="T6" s="21">
        <f t="shared" si="3"/>
        <v>339.16</v>
      </c>
      <c r="U6" s="21">
        <f t="shared" si="3"/>
        <v>36921</v>
      </c>
      <c r="V6" s="21">
        <f t="shared" si="3"/>
        <v>74.89</v>
      </c>
      <c r="W6" s="21">
        <f t="shared" si="3"/>
        <v>493</v>
      </c>
      <c r="X6" s="22">
        <f>IF(X7="",NA(),X7)</f>
        <v>120.34</v>
      </c>
      <c r="Y6" s="22">
        <f t="shared" ref="Y6:AG6" si="4">IF(Y7="",NA(),Y7)</f>
        <v>117.5</v>
      </c>
      <c r="Z6" s="22">
        <f t="shared" si="4"/>
        <v>118.13</v>
      </c>
      <c r="AA6" s="22">
        <f t="shared" si="4"/>
        <v>118.74</v>
      </c>
      <c r="AB6" s="22">
        <f t="shared" si="4"/>
        <v>114</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402.18</v>
      </c>
      <c r="AU6" s="22">
        <f t="shared" ref="AU6:BC6" si="6">IF(AU7="",NA(),AU7)</f>
        <v>398.17</v>
      </c>
      <c r="AV6" s="22">
        <f t="shared" si="6"/>
        <v>433.05</v>
      </c>
      <c r="AW6" s="22">
        <f t="shared" si="6"/>
        <v>430.72</v>
      </c>
      <c r="AX6" s="22">
        <f t="shared" si="6"/>
        <v>363.63</v>
      </c>
      <c r="AY6" s="22">
        <f t="shared" si="6"/>
        <v>366.03</v>
      </c>
      <c r="AZ6" s="22">
        <f t="shared" si="6"/>
        <v>365.18</v>
      </c>
      <c r="BA6" s="22">
        <f t="shared" si="6"/>
        <v>327.77</v>
      </c>
      <c r="BB6" s="22">
        <f t="shared" si="6"/>
        <v>338.02</v>
      </c>
      <c r="BC6" s="22">
        <f t="shared" si="6"/>
        <v>345.94</v>
      </c>
      <c r="BD6" s="21" t="str">
        <f>IF(BD7="","",IF(BD7="-","【-】","【"&amp;SUBSTITUTE(TEXT(BD7,"#,##0.00"),"-","△")&amp;"】"))</f>
        <v>【252.29】</v>
      </c>
      <c r="BE6" s="22">
        <f>IF(BE7="",NA(),BE7)</f>
        <v>386.85</v>
      </c>
      <c r="BF6" s="22">
        <f t="shared" ref="BF6:BN6" si="7">IF(BF7="",NA(),BF7)</f>
        <v>389.03</v>
      </c>
      <c r="BG6" s="22">
        <f t="shared" si="7"/>
        <v>454.55</v>
      </c>
      <c r="BH6" s="22">
        <f t="shared" si="7"/>
        <v>385.78</v>
      </c>
      <c r="BI6" s="22">
        <f t="shared" si="7"/>
        <v>409.95</v>
      </c>
      <c r="BJ6" s="22">
        <f t="shared" si="7"/>
        <v>370.12</v>
      </c>
      <c r="BK6" s="22">
        <f t="shared" si="7"/>
        <v>371.65</v>
      </c>
      <c r="BL6" s="22">
        <f t="shared" si="7"/>
        <v>397.1</v>
      </c>
      <c r="BM6" s="22">
        <f t="shared" si="7"/>
        <v>379.91</v>
      </c>
      <c r="BN6" s="22">
        <f t="shared" si="7"/>
        <v>386.61</v>
      </c>
      <c r="BO6" s="21" t="str">
        <f>IF(BO7="","",IF(BO7="-","【-】","【"&amp;SUBSTITUTE(TEXT(BO7,"#,##0.00"),"-","△")&amp;"】"))</f>
        <v>【268.07】</v>
      </c>
      <c r="BP6" s="22">
        <f>IF(BP7="",NA(),BP7)</f>
        <v>113.93</v>
      </c>
      <c r="BQ6" s="22">
        <f t="shared" ref="BQ6:BY6" si="8">IF(BQ7="",NA(),BQ7)</f>
        <v>111.33</v>
      </c>
      <c r="BR6" s="22">
        <f t="shared" si="8"/>
        <v>99.09</v>
      </c>
      <c r="BS6" s="22">
        <f t="shared" si="8"/>
        <v>113.4</v>
      </c>
      <c r="BT6" s="22">
        <f t="shared" si="8"/>
        <v>101.85</v>
      </c>
      <c r="BU6" s="22">
        <f t="shared" si="8"/>
        <v>100.42</v>
      </c>
      <c r="BV6" s="22">
        <f t="shared" si="8"/>
        <v>98.77</v>
      </c>
      <c r="BW6" s="22">
        <f t="shared" si="8"/>
        <v>95.79</v>
      </c>
      <c r="BX6" s="22">
        <f t="shared" si="8"/>
        <v>98.3</v>
      </c>
      <c r="BY6" s="22">
        <f t="shared" si="8"/>
        <v>93.82</v>
      </c>
      <c r="BZ6" s="21" t="str">
        <f>IF(BZ7="","",IF(BZ7="-","【-】","【"&amp;SUBSTITUTE(TEXT(BZ7,"#,##0.00"),"-","△")&amp;"】"))</f>
        <v>【97.47】</v>
      </c>
      <c r="CA6" s="22">
        <f>IF(CA7="",NA(),CA7)</f>
        <v>145.4</v>
      </c>
      <c r="CB6" s="22">
        <f t="shared" ref="CB6:CJ6" si="9">IF(CB7="",NA(),CB7)</f>
        <v>150.65</v>
      </c>
      <c r="CC6" s="22">
        <f t="shared" si="9"/>
        <v>147.93</v>
      </c>
      <c r="CD6" s="22">
        <f t="shared" si="9"/>
        <v>146.41999999999999</v>
      </c>
      <c r="CE6" s="22">
        <f t="shared" si="9"/>
        <v>153.76</v>
      </c>
      <c r="CF6" s="22">
        <f t="shared" si="9"/>
        <v>171.67</v>
      </c>
      <c r="CG6" s="22">
        <f t="shared" si="9"/>
        <v>173.67</v>
      </c>
      <c r="CH6" s="22">
        <f t="shared" si="9"/>
        <v>171.13</v>
      </c>
      <c r="CI6" s="22">
        <f t="shared" si="9"/>
        <v>173.7</v>
      </c>
      <c r="CJ6" s="22">
        <f t="shared" si="9"/>
        <v>178.94</v>
      </c>
      <c r="CK6" s="21" t="str">
        <f>IF(CK7="","",IF(CK7="-","【-】","【"&amp;SUBSTITUTE(TEXT(CK7,"#,##0.00"),"-","△")&amp;"】"))</f>
        <v>【174.75】</v>
      </c>
      <c r="CL6" s="22">
        <f>IF(CL7="",NA(),CL7)</f>
        <v>71.27</v>
      </c>
      <c r="CM6" s="22">
        <f t="shared" ref="CM6:CU6" si="10">IF(CM7="",NA(),CM7)</f>
        <v>71</v>
      </c>
      <c r="CN6" s="22">
        <f t="shared" si="10"/>
        <v>70.87</v>
      </c>
      <c r="CO6" s="22">
        <f t="shared" si="10"/>
        <v>70.88</v>
      </c>
      <c r="CP6" s="22">
        <f t="shared" si="10"/>
        <v>69.099999999999994</v>
      </c>
      <c r="CQ6" s="22">
        <f t="shared" si="10"/>
        <v>59.74</v>
      </c>
      <c r="CR6" s="22">
        <f t="shared" si="10"/>
        <v>59.67</v>
      </c>
      <c r="CS6" s="22">
        <f t="shared" si="10"/>
        <v>60.12</v>
      </c>
      <c r="CT6" s="22">
        <f t="shared" si="10"/>
        <v>60.34</v>
      </c>
      <c r="CU6" s="22">
        <f t="shared" si="10"/>
        <v>59.54</v>
      </c>
      <c r="CV6" s="21" t="str">
        <f>IF(CV7="","",IF(CV7="-","【-】","【"&amp;SUBSTITUTE(TEXT(CV7,"#,##0.00"),"-","△")&amp;"】"))</f>
        <v>【59.97】</v>
      </c>
      <c r="CW6" s="22">
        <f>IF(CW7="",NA(),CW7)</f>
        <v>92.14</v>
      </c>
      <c r="CX6" s="22">
        <f t="shared" ref="CX6:DF6" si="11">IF(CX7="",NA(),CX7)</f>
        <v>89.27</v>
      </c>
      <c r="CY6" s="22">
        <f t="shared" si="11"/>
        <v>90.11</v>
      </c>
      <c r="CZ6" s="22">
        <f t="shared" si="11"/>
        <v>91.34</v>
      </c>
      <c r="DA6" s="22">
        <f t="shared" si="11"/>
        <v>91.25</v>
      </c>
      <c r="DB6" s="22">
        <f t="shared" si="11"/>
        <v>84.8</v>
      </c>
      <c r="DC6" s="22">
        <f t="shared" si="11"/>
        <v>84.6</v>
      </c>
      <c r="DD6" s="22">
        <f t="shared" si="11"/>
        <v>84.24</v>
      </c>
      <c r="DE6" s="22">
        <f t="shared" si="11"/>
        <v>84.19</v>
      </c>
      <c r="DF6" s="22">
        <f t="shared" si="11"/>
        <v>83.93</v>
      </c>
      <c r="DG6" s="21" t="str">
        <f>IF(DG7="","",IF(DG7="-","【-】","【"&amp;SUBSTITUTE(TEXT(DG7,"#,##0.00"),"-","△")&amp;"】"))</f>
        <v>【89.76】</v>
      </c>
      <c r="DH6" s="22">
        <f>IF(DH7="",NA(),DH7)</f>
        <v>56.75</v>
      </c>
      <c r="DI6" s="22">
        <f t="shared" ref="DI6:DQ6" si="12">IF(DI7="",NA(),DI7)</f>
        <v>57.86</v>
      </c>
      <c r="DJ6" s="22">
        <f t="shared" si="12"/>
        <v>59.06</v>
      </c>
      <c r="DK6" s="22">
        <f t="shared" si="12"/>
        <v>59.96</v>
      </c>
      <c r="DL6" s="22">
        <f t="shared" si="12"/>
        <v>60.41</v>
      </c>
      <c r="DM6" s="22">
        <f t="shared" si="12"/>
        <v>47.66</v>
      </c>
      <c r="DN6" s="22">
        <f t="shared" si="12"/>
        <v>48.17</v>
      </c>
      <c r="DO6" s="22">
        <f t="shared" si="12"/>
        <v>48.83</v>
      </c>
      <c r="DP6" s="22">
        <f t="shared" si="12"/>
        <v>49.96</v>
      </c>
      <c r="DQ6" s="22">
        <f t="shared" si="12"/>
        <v>50.82</v>
      </c>
      <c r="DR6" s="21" t="str">
        <f>IF(DR7="","",IF(DR7="-","【-】","【"&amp;SUBSTITUTE(TEXT(DR7,"#,##0.00"),"-","△")&amp;"】"))</f>
        <v>【51.51】</v>
      </c>
      <c r="DS6" s="22">
        <f>IF(DS7="",NA(),DS7)</f>
        <v>15.35</v>
      </c>
      <c r="DT6" s="22">
        <f t="shared" ref="DT6:EB6" si="13">IF(DT7="",NA(),DT7)</f>
        <v>16.21</v>
      </c>
      <c r="DU6" s="22">
        <f t="shared" si="13"/>
        <v>19.91</v>
      </c>
      <c r="DV6" s="22">
        <f t="shared" si="13"/>
        <v>24.17</v>
      </c>
      <c r="DW6" s="22">
        <f t="shared" si="13"/>
        <v>28.78</v>
      </c>
      <c r="DX6" s="22">
        <f t="shared" si="13"/>
        <v>15.1</v>
      </c>
      <c r="DY6" s="22">
        <f t="shared" si="13"/>
        <v>17.12</v>
      </c>
      <c r="DZ6" s="22">
        <f t="shared" si="13"/>
        <v>18.18</v>
      </c>
      <c r="EA6" s="22">
        <f t="shared" si="13"/>
        <v>19.32</v>
      </c>
      <c r="EB6" s="22">
        <f t="shared" si="13"/>
        <v>21.16</v>
      </c>
      <c r="EC6" s="21" t="str">
        <f>IF(EC7="","",IF(EC7="-","【-】","【"&amp;SUBSTITUTE(TEXT(EC7,"#,##0.00"),"-","△")&amp;"】"))</f>
        <v>【23.75】</v>
      </c>
      <c r="ED6" s="22">
        <f>IF(ED7="",NA(),ED7)</f>
        <v>0.17</v>
      </c>
      <c r="EE6" s="22">
        <f t="shared" ref="EE6:EM6" si="14">IF(EE7="",NA(),EE7)</f>
        <v>0.11</v>
      </c>
      <c r="EF6" s="22">
        <f t="shared" si="14"/>
        <v>0.45</v>
      </c>
      <c r="EG6" s="22">
        <f t="shared" si="14"/>
        <v>0.61</v>
      </c>
      <c r="EH6" s="22">
        <f t="shared" si="14"/>
        <v>0.92</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173614</v>
      </c>
      <c r="D7" s="24">
        <v>46</v>
      </c>
      <c r="E7" s="24">
        <v>1</v>
      </c>
      <c r="F7" s="24">
        <v>0</v>
      </c>
      <c r="G7" s="24">
        <v>1</v>
      </c>
      <c r="H7" s="24" t="s">
        <v>93</v>
      </c>
      <c r="I7" s="24" t="s">
        <v>94</v>
      </c>
      <c r="J7" s="24" t="s">
        <v>95</v>
      </c>
      <c r="K7" s="24" t="s">
        <v>96</v>
      </c>
      <c r="L7" s="24" t="s">
        <v>97</v>
      </c>
      <c r="M7" s="24" t="s">
        <v>98</v>
      </c>
      <c r="N7" s="25" t="s">
        <v>99</v>
      </c>
      <c r="O7" s="25">
        <v>64.31</v>
      </c>
      <c r="P7" s="25">
        <v>98.77</v>
      </c>
      <c r="Q7" s="25">
        <v>2805</v>
      </c>
      <c r="R7" s="25">
        <v>37508</v>
      </c>
      <c r="S7" s="25">
        <v>110.59</v>
      </c>
      <c r="T7" s="25">
        <v>339.16</v>
      </c>
      <c r="U7" s="25">
        <v>36921</v>
      </c>
      <c r="V7" s="25">
        <v>74.89</v>
      </c>
      <c r="W7" s="25">
        <v>493</v>
      </c>
      <c r="X7" s="25">
        <v>120.34</v>
      </c>
      <c r="Y7" s="25">
        <v>117.5</v>
      </c>
      <c r="Z7" s="25">
        <v>118.13</v>
      </c>
      <c r="AA7" s="25">
        <v>118.74</v>
      </c>
      <c r="AB7" s="25">
        <v>114</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402.18</v>
      </c>
      <c r="AU7" s="25">
        <v>398.17</v>
      </c>
      <c r="AV7" s="25">
        <v>433.05</v>
      </c>
      <c r="AW7" s="25">
        <v>430.72</v>
      </c>
      <c r="AX7" s="25">
        <v>363.63</v>
      </c>
      <c r="AY7" s="25">
        <v>366.03</v>
      </c>
      <c r="AZ7" s="25">
        <v>365.18</v>
      </c>
      <c r="BA7" s="25">
        <v>327.77</v>
      </c>
      <c r="BB7" s="25">
        <v>338.02</v>
      </c>
      <c r="BC7" s="25">
        <v>345.94</v>
      </c>
      <c r="BD7" s="25">
        <v>252.29</v>
      </c>
      <c r="BE7" s="25">
        <v>386.85</v>
      </c>
      <c r="BF7" s="25">
        <v>389.03</v>
      </c>
      <c r="BG7" s="25">
        <v>454.55</v>
      </c>
      <c r="BH7" s="25">
        <v>385.78</v>
      </c>
      <c r="BI7" s="25">
        <v>409.95</v>
      </c>
      <c r="BJ7" s="25">
        <v>370.12</v>
      </c>
      <c r="BK7" s="25">
        <v>371.65</v>
      </c>
      <c r="BL7" s="25">
        <v>397.1</v>
      </c>
      <c r="BM7" s="25">
        <v>379.91</v>
      </c>
      <c r="BN7" s="25">
        <v>386.61</v>
      </c>
      <c r="BO7" s="25">
        <v>268.07</v>
      </c>
      <c r="BP7" s="25">
        <v>113.93</v>
      </c>
      <c r="BQ7" s="25">
        <v>111.33</v>
      </c>
      <c r="BR7" s="25">
        <v>99.09</v>
      </c>
      <c r="BS7" s="25">
        <v>113.4</v>
      </c>
      <c r="BT7" s="25">
        <v>101.85</v>
      </c>
      <c r="BU7" s="25">
        <v>100.42</v>
      </c>
      <c r="BV7" s="25">
        <v>98.77</v>
      </c>
      <c r="BW7" s="25">
        <v>95.79</v>
      </c>
      <c r="BX7" s="25">
        <v>98.3</v>
      </c>
      <c r="BY7" s="25">
        <v>93.82</v>
      </c>
      <c r="BZ7" s="25">
        <v>97.47</v>
      </c>
      <c r="CA7" s="25">
        <v>145.4</v>
      </c>
      <c r="CB7" s="25">
        <v>150.65</v>
      </c>
      <c r="CC7" s="25">
        <v>147.93</v>
      </c>
      <c r="CD7" s="25">
        <v>146.41999999999999</v>
      </c>
      <c r="CE7" s="25">
        <v>153.76</v>
      </c>
      <c r="CF7" s="25">
        <v>171.67</v>
      </c>
      <c r="CG7" s="25">
        <v>173.67</v>
      </c>
      <c r="CH7" s="25">
        <v>171.13</v>
      </c>
      <c r="CI7" s="25">
        <v>173.7</v>
      </c>
      <c r="CJ7" s="25">
        <v>178.94</v>
      </c>
      <c r="CK7" s="25">
        <v>174.75</v>
      </c>
      <c r="CL7" s="25">
        <v>71.27</v>
      </c>
      <c r="CM7" s="25">
        <v>71</v>
      </c>
      <c r="CN7" s="25">
        <v>70.87</v>
      </c>
      <c r="CO7" s="25">
        <v>70.88</v>
      </c>
      <c r="CP7" s="25">
        <v>69.099999999999994</v>
      </c>
      <c r="CQ7" s="25">
        <v>59.74</v>
      </c>
      <c r="CR7" s="25">
        <v>59.67</v>
      </c>
      <c r="CS7" s="25">
        <v>60.12</v>
      </c>
      <c r="CT7" s="25">
        <v>60.34</v>
      </c>
      <c r="CU7" s="25">
        <v>59.54</v>
      </c>
      <c r="CV7" s="25">
        <v>59.97</v>
      </c>
      <c r="CW7" s="25">
        <v>92.14</v>
      </c>
      <c r="CX7" s="25">
        <v>89.27</v>
      </c>
      <c r="CY7" s="25">
        <v>90.11</v>
      </c>
      <c r="CZ7" s="25">
        <v>91.34</v>
      </c>
      <c r="DA7" s="25">
        <v>91.25</v>
      </c>
      <c r="DB7" s="25">
        <v>84.8</v>
      </c>
      <c r="DC7" s="25">
        <v>84.6</v>
      </c>
      <c r="DD7" s="25">
        <v>84.24</v>
      </c>
      <c r="DE7" s="25">
        <v>84.19</v>
      </c>
      <c r="DF7" s="25">
        <v>83.93</v>
      </c>
      <c r="DG7" s="25">
        <v>89.76</v>
      </c>
      <c r="DH7" s="25">
        <v>56.75</v>
      </c>
      <c r="DI7" s="25">
        <v>57.86</v>
      </c>
      <c r="DJ7" s="25">
        <v>59.06</v>
      </c>
      <c r="DK7" s="25">
        <v>59.96</v>
      </c>
      <c r="DL7" s="25">
        <v>60.41</v>
      </c>
      <c r="DM7" s="25">
        <v>47.66</v>
      </c>
      <c r="DN7" s="25">
        <v>48.17</v>
      </c>
      <c r="DO7" s="25">
        <v>48.83</v>
      </c>
      <c r="DP7" s="25">
        <v>49.96</v>
      </c>
      <c r="DQ7" s="25">
        <v>50.82</v>
      </c>
      <c r="DR7" s="25">
        <v>51.51</v>
      </c>
      <c r="DS7" s="25">
        <v>15.35</v>
      </c>
      <c r="DT7" s="25">
        <v>16.21</v>
      </c>
      <c r="DU7" s="25">
        <v>19.91</v>
      </c>
      <c r="DV7" s="25">
        <v>24.17</v>
      </c>
      <c r="DW7" s="25">
        <v>28.78</v>
      </c>
      <c r="DX7" s="25">
        <v>15.1</v>
      </c>
      <c r="DY7" s="25">
        <v>17.12</v>
      </c>
      <c r="DZ7" s="25">
        <v>18.18</v>
      </c>
      <c r="EA7" s="25">
        <v>19.32</v>
      </c>
      <c r="EB7" s="25">
        <v>21.16</v>
      </c>
      <c r="EC7" s="25">
        <v>23.75</v>
      </c>
      <c r="ED7" s="25">
        <v>0.17</v>
      </c>
      <c r="EE7" s="25">
        <v>0.11</v>
      </c>
      <c r="EF7" s="25">
        <v>0.45</v>
      </c>
      <c r="EG7" s="25">
        <v>0.61</v>
      </c>
      <c r="EH7" s="25">
        <v>0.92</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2023-12-05T00:53:10Z</dcterms:created>
  <dcterms:modified xsi:type="dcterms:W3CDTF">2024-01-29T03:00:23Z</dcterms:modified>
  <cp:category/>
</cp:coreProperties>
</file>