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71公共\"/>
    </mc:Choice>
  </mc:AlternateContent>
  <xr:revisionPtr revIDLastSave="0" documentId="13_ncr:1_{A9DDBA0B-1144-4477-AD9C-E742ABF00976}" xr6:coauthVersionLast="47" xr6:coauthVersionMax="47" xr10:uidLastSave="{00000000-0000-0000-0000-000000000000}"/>
  <workbookProtection workbookAlgorithmName="SHA-512" workbookHashValue="IbTCocvx3Xux+AMxtH3YVoUUfSf2T3g3apbI/KHg1z13N9BXokyAEjXj8SkraAvaxYh6z4sZAFooXEoCOND4UQ==" workbookSaltValue="vhBg9vrWtjHaBbGCbzFWY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I10" i="4" s="1"/>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AT10" i="4"/>
  <c r="P10" i="4"/>
  <c r="W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<sst xmlns="http://schemas.openxmlformats.org/spreadsheetml/2006/main" count="275" uniqueCount="117">
  <si>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</si>
  <si>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</si>
  <si>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</si>
  <si>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</si>
  <si>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</si>
  <si>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</si>
  <si>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</si>
  <si>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</si>
  <si>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</si>
  <si>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</si>
  <si>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</si>
  <si>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</si>
  <si>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</si>
  <si>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</si>
  <si>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</si>
  <si>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</si>
  <si>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</si>
  <si>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</si>
  <si>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</si>
  <si>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</si>
  <si>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</si>
  <si>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</si>
  <si>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</si>
  <si>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</si>
  <si>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</si>
  <si>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</si>
  <si>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</si>
  <si>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</si>
  <si>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</si>
  <si>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</si>
  <si>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</si>
  <si>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</si>
  <si>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</si>
  <si>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</si>
  <si>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</si>
  <si>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</si>
  <si>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</si>
  <si>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</si>
  <si>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</si>
  <si>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</si>
  <si>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</si>
  <si>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</si>
  <si>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</si>
  <si>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</si>
  <si>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</si>
  <si>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</si>
  <si>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</si>
  <si>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</si>
  <si>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</si>
  <si>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</si>
  <si>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</si>
  <si>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</si>
  <si>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</si>
  <si>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</si>
  <si>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</si>
  <si>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</si>
  <si>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</si>
  <si>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</si>
  <si>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</si>
  <si>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</si>
  <si>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</si>
  <si>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</si>
  <si>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</si>
  <si>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</si>
  <si>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</si>
  <si>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</si>
  <si>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</si>
  <si>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</si>
  <si>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</si>
  <si>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</si>
  <si>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</si>
  <si>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</si>
  <si>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</si>
  <si>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</si>
  <si>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</si>
  <si>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</si>
  <si>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</si>
  <si>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</si>
  <si>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</si>
  <si>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</si>
  <si>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</si>
  <si>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</si>
  <si>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</si>
  <si>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</si>
  <si>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</si>
  <si>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</si>
  <si>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</si>
  <si>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</si>
  <si>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</si>
  <si>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</si>
  <si>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</si>
  <si>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</si>
  <si>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</si>
  <si>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</si>
  <si>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</si>
  <si>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</si>
  <si>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内灘町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</si>
  <si>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</si>
  <si>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</si>
  <si>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</si>
  <si>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</si>
  <si>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</si>
  <si>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</si>
  <si>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</si>
  <si>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</si>
  <si>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</si>
  <si>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</si>
  <si>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</si>
  <si>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</si>
  <si>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</si>
  <si>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</si>
  <si>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</si>
  <si>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</si>
  <si>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</si>
  <si>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前年より悪化し、経費回収率は類似団体平均値より低く、欠損金も発生しており、収入不足分を一般会計からの繰入に頼っている。また、汚水処理原価が類似団体平均値を上回っており、今後は適正な料金収入の確保及び汚水処理施設の効率的な運用が求められる。
　企業債残高対事業規模比率は、類似団体平均を上回っているが、汚水処理設備の更新等による新規借入額によるもので、今後は経営戦略等に基づく計画的な更新により、企業債の新規借入の抑制が図られる見込みである。</t>
    <rPh sb="8" eb="10">
      <t>ゼンネン</t>
    </rPh>
    <rPh sb="12" eb="14">
      <t>アッカ</t>
    </rPh>
    <phoneticPr fontId="4"/>
  </si>
  <si>
    <t>　有形固定資産の減価償却率は令和2年度の法適用事業の移行に伴う固定資産評価額となっているため、類似団体より低い数値となっている。
　昭和54年度より事業を着手しており、現時点では法定耐用年数（50年）を経過していないため、管渠老朽化率及び改善率は計上していないが、今後はストックマネジメント計画に基づく計画的な管渠の更新が必要である。</t>
  </si>
  <si>
    <t>　本町は令和2年度より地方公営企業法の全部を適用したものであるが、経常損益が赤字であり類似団体平均値を下回る指標も多く見られることから、今後は、経費の削減とともに適切な料金体系の検討を行う。
　また、下水道設備の更新時期を迎えていることから、国庫補助金等の財源の確保に努めながら計画的な更新を行い、経営の安定化を図りたい。</t>
    <rPh sb="4" eb="6">
      <t>レイワ</t>
    </rPh>
    <rPh sb="92" eb="9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</si>
</sst>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46F-445A-807E-C3862E41DD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0.15</c:v>
                </c:pt>
                <c:pt idx="4">
                  <c:v>0.12</c:v>
                </c:pt>
              </c:numCache>
            </c:numRef>
          </c:val>
          <c:smooth val="0"/>
          <c:extLst>
            <c:ext xmlns:c16="http://schemas.microsoft.com/office/drawing/2014/chart" uri="{C3380CC4-5D6E-409C-BE32-E72D297353CC}">
              <c16:uniqueId val="{00000001-646F-445A-807E-C3862E41DD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53.46</c:v>
                </c:pt>
                <c:pt idx="3">
                  <c:v>58.84</c:v>
                </c:pt>
                <c:pt idx="4">
                  <c:v>63.66</c:v>
                </c:pt>
              </c:numCache>
            </c:numRef>
          </c:val>
          <c:extLst>
            <c:ext xmlns:c16="http://schemas.microsoft.com/office/drawing/2014/chart" uri="{C3380CC4-5D6E-409C-BE32-E72D297353CC}">
              <c16:uniqueId val="{00000000-5987-4643-B4DB-91500B9E1B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58.12</c:v>
                </c:pt>
                <c:pt idx="3">
                  <c:v>58.14</c:v>
                </c:pt>
                <c:pt idx="4">
                  <c:v>58.55</c:v>
                </c:pt>
              </c:numCache>
            </c:numRef>
          </c:val>
          <c:smooth val="0"/>
          <c:extLst>
            <c:ext xmlns:c16="http://schemas.microsoft.com/office/drawing/2014/chart" uri="{C3380CC4-5D6E-409C-BE32-E72D297353CC}">
              <c16:uniqueId val="{00000001-5987-4643-B4DB-91500B9E1B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98.31</c:v>
                </c:pt>
                <c:pt idx="3">
                  <c:v>98.12</c:v>
                </c:pt>
                <c:pt idx="4">
                  <c:v>98.13</c:v>
                </c:pt>
              </c:numCache>
            </c:numRef>
          </c:val>
          <c:extLst>
            <c:ext xmlns:c16="http://schemas.microsoft.com/office/drawing/2014/chart" uri="{C3380CC4-5D6E-409C-BE32-E72D297353CC}">
              <c16:uniqueId val="{00000000-3E38-4347-8078-4BB39B3BA0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92.55</c:v>
                </c:pt>
                <c:pt idx="3">
                  <c:v>92.44</c:v>
                </c:pt>
                <c:pt idx="4">
                  <c:v>91.97</c:v>
                </c:pt>
              </c:numCache>
            </c:numRef>
          </c:val>
          <c:smooth val="0"/>
          <c:extLst>
            <c:ext xmlns:c16="http://schemas.microsoft.com/office/drawing/2014/chart" uri="{C3380CC4-5D6E-409C-BE32-E72D297353CC}">
              <c16:uniqueId val="{00000001-3E38-4347-8078-4BB39B3BA0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100.66</c:v>
                </c:pt>
                <c:pt idx="3">
                  <c:v>95.43</c:v>
                </c:pt>
                <c:pt idx="4">
                  <c:v>93.91</c:v>
                </c:pt>
              </c:numCache>
            </c:numRef>
          </c:val>
          <c:extLst>
            <c:ext xmlns:c16="http://schemas.microsoft.com/office/drawing/2014/chart" uri="{C3380CC4-5D6E-409C-BE32-E72D297353CC}">
              <c16:uniqueId val="{00000000-1BE9-49CB-A9C5-95F24FF2750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103.78</c:v>
                </c:pt>
                <c:pt idx="3">
                  <c:v>103.57</c:v>
                </c:pt>
                <c:pt idx="4">
                  <c:v>102.34</c:v>
                </c:pt>
              </c:numCache>
            </c:numRef>
          </c:val>
          <c:smooth val="0"/>
          <c:extLst>
            <c:ext xmlns:c16="http://schemas.microsoft.com/office/drawing/2014/chart" uri="{C3380CC4-5D6E-409C-BE32-E72D297353CC}">
              <c16:uniqueId val="{00000001-1BE9-49CB-A9C5-95F24FF2750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c:v>
                </c:pt>
                <c:pt idx="3">
                  <c:v>7.62</c:v>
                </c:pt>
                <c:pt idx="4">
                  <c:v>11.35</c:v>
                </c:pt>
              </c:numCache>
            </c:numRef>
          </c:val>
          <c:extLst>
            <c:ext xmlns:c16="http://schemas.microsoft.com/office/drawing/2014/chart" uri="{C3380CC4-5D6E-409C-BE32-E72D297353CC}">
              <c16:uniqueId val="{00000000-E321-4C45-9752-23BE392CDE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18.829999999999998</c:v>
                </c:pt>
                <c:pt idx="3">
                  <c:v>23.14</c:v>
                </c:pt>
                <c:pt idx="4">
                  <c:v>23.95</c:v>
                </c:pt>
              </c:numCache>
            </c:numRef>
          </c:val>
          <c:smooth val="0"/>
          <c:extLst>
            <c:ext xmlns:c16="http://schemas.microsoft.com/office/drawing/2014/chart" uri="{C3380CC4-5D6E-409C-BE32-E72D297353CC}">
              <c16:uniqueId val="{00000001-E321-4C45-9752-23BE392CDE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421-40A7-A879-4358F0306F1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0.56999999999999995</c:v>
                </c:pt>
                <c:pt idx="3">
                  <c:v>0.55000000000000004</c:v>
                </c:pt>
                <c:pt idx="4">
                  <c:v>0.78</c:v>
                </c:pt>
              </c:numCache>
            </c:numRef>
          </c:val>
          <c:smooth val="0"/>
          <c:extLst>
            <c:ext xmlns:c16="http://schemas.microsoft.com/office/drawing/2014/chart" uri="{C3380CC4-5D6E-409C-BE32-E72D297353CC}">
              <c16:uniqueId val="{00000001-5421-40A7-A879-4358F0306F1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1.55</c:v>
                </c:pt>
                <c:pt idx="3">
                  <c:v>11.05</c:v>
                </c:pt>
                <c:pt idx="4">
                  <c:v>23.56</c:v>
                </c:pt>
              </c:numCache>
            </c:numRef>
          </c:val>
          <c:extLst>
            <c:ext xmlns:c16="http://schemas.microsoft.com/office/drawing/2014/chart" uri="{C3380CC4-5D6E-409C-BE32-E72D297353CC}">
              <c16:uniqueId val="{00000000-E0BA-4448-998D-B5E3B38055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19.829999999999998</c:v>
                </c:pt>
                <c:pt idx="3">
                  <c:v>21.3</c:v>
                </c:pt>
                <c:pt idx="4">
                  <c:v>39.799999999999997</c:v>
                </c:pt>
              </c:numCache>
            </c:numRef>
          </c:val>
          <c:smooth val="0"/>
          <c:extLst>
            <c:ext xmlns:c16="http://schemas.microsoft.com/office/drawing/2014/chart" uri="{C3380CC4-5D6E-409C-BE32-E72D297353CC}">
              <c16:uniqueId val="{00000001-E0BA-4448-998D-B5E3B38055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20.74</c:v>
                </c:pt>
                <c:pt idx="3">
                  <c:v>43.67</c:v>
                </c:pt>
                <c:pt idx="4">
                  <c:v>40.479999999999997</c:v>
                </c:pt>
              </c:numCache>
            </c:numRef>
          </c:val>
          <c:extLst>
            <c:ext xmlns:c16="http://schemas.microsoft.com/office/drawing/2014/chart" uri="{C3380CC4-5D6E-409C-BE32-E72D297353CC}">
              <c16:uniqueId val="{00000000-4294-4592-8D09-382C2F5A557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54.3</c:v>
                </c:pt>
                <c:pt idx="3">
                  <c:v>57.92</c:v>
                </c:pt>
                <c:pt idx="4">
                  <c:v>63.17</c:v>
                </c:pt>
              </c:numCache>
            </c:numRef>
          </c:val>
          <c:smooth val="0"/>
          <c:extLst>
            <c:ext xmlns:c16="http://schemas.microsoft.com/office/drawing/2014/chart" uri="{C3380CC4-5D6E-409C-BE32-E72D297353CC}">
              <c16:uniqueId val="{00000001-4294-4592-8D09-382C2F5A557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1273.75</c:v>
                </c:pt>
                <c:pt idx="3">
                  <c:v>1236.47</c:v>
                </c:pt>
                <c:pt idx="4">
                  <c:v>1369.27</c:v>
                </c:pt>
              </c:numCache>
            </c:numRef>
          </c:val>
          <c:extLst>
            <c:ext xmlns:c16="http://schemas.microsoft.com/office/drawing/2014/chart" uri="{C3380CC4-5D6E-409C-BE32-E72D297353CC}">
              <c16:uniqueId val="{00000000-9A99-45FA-A1DA-6A274104C89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856.88</c:v>
                </c:pt>
                <c:pt idx="3">
                  <c:v>799.49</c:v>
                </c:pt>
                <c:pt idx="4">
                  <c:v>863.92</c:v>
                </c:pt>
              </c:numCache>
            </c:numRef>
          </c:val>
          <c:smooth val="0"/>
          <c:extLst>
            <c:ext xmlns:c16="http://schemas.microsoft.com/office/drawing/2014/chart" uri="{C3380CC4-5D6E-409C-BE32-E72D297353CC}">
              <c16:uniqueId val="{00000001-9A99-45FA-A1DA-6A274104C89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72.55</c:v>
                </c:pt>
                <c:pt idx="3">
                  <c:v>80.14</c:v>
                </c:pt>
                <c:pt idx="4">
                  <c:v>79.33</c:v>
                </c:pt>
              </c:numCache>
            </c:numRef>
          </c:val>
          <c:extLst>
            <c:ext xmlns:c16="http://schemas.microsoft.com/office/drawing/2014/chart" uri="{C3380CC4-5D6E-409C-BE32-E72D297353CC}">
              <c16:uniqueId val="{00000000-D5C5-4DF4-9AEE-B9C449CA1B0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89.01</c:v>
                </c:pt>
                <c:pt idx="3">
                  <c:v>89.09</c:v>
                </c:pt>
                <c:pt idx="4">
                  <c:v>87.28</c:v>
                </c:pt>
              </c:numCache>
            </c:numRef>
          </c:val>
          <c:smooth val="0"/>
          <c:extLst>
            <c:ext xmlns:c16="http://schemas.microsoft.com/office/drawing/2014/chart" uri="{C3380CC4-5D6E-409C-BE32-E72D297353CC}">
              <c16:uniqueId val="{00000001-D5C5-4DF4-9AEE-B9C449CA1B0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163.83000000000001</c:v>
                </c:pt>
                <c:pt idx="3">
                  <c:v>150</c:v>
                </c:pt>
                <c:pt idx="4">
                  <c:v>150</c:v>
                </c:pt>
              </c:numCache>
            </c:numRef>
          </c:val>
          <c:extLst>
            <c:ext xmlns:c16="http://schemas.microsoft.com/office/drawing/2014/chart" uri="{C3380CC4-5D6E-409C-BE32-E72D297353CC}">
              <c16:uniqueId val="{00000000-0335-4224-8B5C-D9F944024F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147.08000000000001</c:v>
                </c:pt>
                <c:pt idx="3">
                  <c:v>142.76</c:v>
                </c:pt>
                <c:pt idx="4">
                  <c:v>145.58000000000001</c:v>
                </c:pt>
              </c:numCache>
            </c:numRef>
          </c:val>
          <c:smooth val="0"/>
          <c:extLst>
            <c:ext xmlns:c16="http://schemas.microsoft.com/office/drawing/2014/chart" uri="{C3380CC4-5D6E-409C-BE32-E72D297353CC}">
              <c16:uniqueId val="{00000001-0335-4224-8B5C-D9F944024F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内灘町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Cb1</v>
      </c>
      <c r="X8" s="40"/>
      <c r="Y8" s="40"/>
      <c r="Z8" s="40"/>
      <c r="AA8" s="40"/>
      <c r="AB8" s="40"/>
      <c r="AC8" s="40"/>
      <c r="AD8" s="41" t="str">
        <f>データ!$M$6</f>
        <v>非設置</v>
      </c>
      <c r="AE8" s="41"/>
      <c r="AF8" s="41"/>
      <c r="AG8" s="41"/>
      <c r="AH8" s="41"/>
      <c r="AI8" s="41"/>
      <c r="AJ8" s="41"/>
      <c r="AK8" s="3"/>
      <c r="AL8" s="42">
        <f>データ!S6</f>
        <v>26154</v>
      </c>
      <c r="AM8" s="42"/>
      <c r="AN8" s="42"/>
      <c r="AO8" s="42"/>
      <c r="AP8" s="42"/>
      <c r="AQ8" s="42"/>
      <c r="AR8" s="42"/>
      <c r="AS8" s="42"/>
      <c r="AT8" s="35">
        <f>データ!T6</f>
        <v>20.329999999999998</v>
      </c>
      <c r="AU8" s="35"/>
      <c r="AV8" s="35"/>
      <c r="AW8" s="35"/>
      <c r="AX8" s="35"/>
      <c r="AY8" s="35"/>
      <c r="AZ8" s="35"/>
      <c r="BA8" s="35"/>
      <c r="BB8" s="35">
        <f>データ!U6</f>
        <v>1286.47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47.7</v>
      </c>
      <c r="J10" s="35"/>
      <c r="K10" s="35"/>
      <c r="L10" s="35"/>
      <c r="M10" s="35"/>
      <c r="N10" s="35"/>
      <c r="O10" s="35"/>
      <c r="P10" s="35">
        <f>データ!P6</f>
        <v>99.88</v>
      </c>
      <c r="Q10" s="35"/>
      <c r="R10" s="35"/>
      <c r="S10" s="35"/>
      <c r="T10" s="35"/>
      <c r="U10" s="35"/>
      <c r="V10" s="35"/>
      <c r="W10" s="35">
        <f>データ!Q6</f>
        <v>103.13</v>
      </c>
      <c r="X10" s="35"/>
      <c r="Y10" s="35"/>
      <c r="Z10" s="35"/>
      <c r="AA10" s="35"/>
      <c r="AB10" s="35"/>
      <c r="AC10" s="35"/>
      <c r="AD10" s="42">
        <f>データ!R6</f>
        <v>2459</v>
      </c>
      <c r="AE10" s="42"/>
      <c r="AF10" s="42"/>
      <c r="AG10" s="42"/>
      <c r="AH10" s="42"/>
      <c r="AI10" s="42"/>
      <c r="AJ10" s="42"/>
      <c r="AK10" s="2"/>
      <c r="AL10" s="42">
        <f>データ!V6</f>
        <v>26021</v>
      </c>
      <c r="AM10" s="42"/>
      <c r="AN10" s="42"/>
      <c r="AO10" s="42"/>
      <c r="AP10" s="42"/>
      <c r="AQ10" s="42"/>
      <c r="AR10" s="42"/>
      <c r="AS10" s="42"/>
      <c r="AT10" s="35">
        <f>データ!W6</f>
        <v>4.87</v>
      </c>
      <c r="AU10" s="35"/>
      <c r="AV10" s="35"/>
      <c r="AW10" s="35"/>
      <c r="AX10" s="35"/>
      <c r="AY10" s="35"/>
      <c r="AZ10" s="35"/>
      <c r="BA10" s="35"/>
      <c r="BB10" s="35">
        <f>データ!X6</f>
        <v>5343.12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3mA+tyE77hvhLIl3uhwasW038gLj1/HX3Y0M9MZfv94LdqP8jf5pbvMrsRjPaHG4SkUDDDkqhvUyqfFIwKsTg==" saltValue="yVIlE88cS8DjFNpnMa/mn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173657</v>
      </c>
      <c r="D6" s="19">
        <f t="shared" si="3"/>
        <v>46</v>
      </c>
      <c r="E6" s="19">
        <f t="shared" si="3"/>
        <v>17</v>
      </c>
      <c r="F6" s="19">
        <f t="shared" si="3"/>
        <v>1</v>
      </c>
      <c r="G6" s="19">
        <f t="shared" si="3"/>
        <v>0</v>
      </c>
      <c r="H6" s="19" t="str">
        <f t="shared" si="3"/>
        <v>石川県　内灘町</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47.7</v>
      </c>
      <c r="P6" s="20">
        <f t="shared" si="3"/>
        <v>99.88</v>
      </c>
      <c r="Q6" s="20">
        <f t="shared" si="3"/>
        <v>103.13</v>
      </c>
      <c r="R6" s="20">
        <f t="shared" si="3"/>
        <v>2459</v>
      </c>
      <c r="S6" s="20">
        <f t="shared" si="3"/>
        <v>26154</v>
      </c>
      <c r="T6" s="20">
        <f t="shared" si="3"/>
        <v>20.329999999999998</v>
      </c>
      <c r="U6" s="20">
        <f t="shared" si="3"/>
        <v>1286.47</v>
      </c>
      <c r="V6" s="20">
        <f t="shared" si="3"/>
        <v>26021</v>
      </c>
      <c r="W6" s="20">
        <f t="shared" si="3"/>
        <v>4.87</v>
      </c>
      <c r="X6" s="20">
        <f t="shared" si="3"/>
        <v>5343.12</v>
      </c>
      <c r="Y6" s="21" t="str">
        <f>IF(Y7="",NA(),Y7)</f>
        <v>-</v>
      </c>
      <c r="Z6" s="21" t="str">
        <f t="shared" ref="Z6:AH6" si="4">IF(Z7="",NA(),Z7)</f>
        <v>-</v>
      </c>
      <c r="AA6" s="21">
        <f t="shared" si="4"/>
        <v>100.66</v>
      </c>
      <c r="AB6" s="21">
        <f t="shared" si="4"/>
        <v>95.43</v>
      </c>
      <c r="AC6" s="21">
        <f t="shared" si="4"/>
        <v>93.91</v>
      </c>
      <c r="AD6" s="21" t="str">
        <f t="shared" si="4"/>
        <v>-</v>
      </c>
      <c r="AE6" s="21" t="str">
        <f t="shared" si="4"/>
        <v>-</v>
      </c>
      <c r="AF6" s="21">
        <f t="shared" si="4"/>
        <v>103.78</v>
      </c>
      <c r="AG6" s="21">
        <f t="shared" si="4"/>
        <v>103.57</v>
      </c>
      <c r="AH6" s="21">
        <f t="shared" si="4"/>
        <v>102.34</v>
      </c>
      <c r="AI6" s="20" t="str">
        <f>IF(AI7="","",IF(AI7="-","【-】","【"&amp;SUBSTITUTE(TEXT(AI7,"#,##0.00"),"-","△")&amp;"】"))</f>
        <v>【106.11】</v>
      </c>
      <c r="AJ6" s="21" t="str">
        <f>IF(AJ7="",NA(),AJ7)</f>
        <v>-</v>
      </c>
      <c r="AK6" s="21" t="str">
        <f t="shared" ref="AK6:AS6" si="5">IF(AK7="",NA(),AK7)</f>
        <v>-</v>
      </c>
      <c r="AL6" s="21">
        <f t="shared" si="5"/>
        <v>1.55</v>
      </c>
      <c r="AM6" s="21">
        <f t="shared" si="5"/>
        <v>11.05</v>
      </c>
      <c r="AN6" s="21">
        <f t="shared" si="5"/>
        <v>23.56</v>
      </c>
      <c r="AO6" s="21" t="str">
        <f t="shared" si="5"/>
        <v>-</v>
      </c>
      <c r="AP6" s="21" t="str">
        <f t="shared" si="5"/>
        <v>-</v>
      </c>
      <c r="AQ6" s="21">
        <f t="shared" si="5"/>
        <v>19.829999999999998</v>
      </c>
      <c r="AR6" s="21">
        <f t="shared" si="5"/>
        <v>21.3</v>
      </c>
      <c r="AS6" s="21">
        <f t="shared" si="5"/>
        <v>39.799999999999997</v>
      </c>
      <c r="AT6" s="20" t="str">
        <f>IF(AT7="","",IF(AT7="-","【-】","【"&amp;SUBSTITUTE(TEXT(AT7,"#,##0.00"),"-","△")&amp;"】"))</f>
        <v>【3.15】</v>
      </c>
      <c r="AU6" s="21" t="str">
        <f>IF(AU7="",NA(),AU7)</f>
        <v>-</v>
      </c>
      <c r="AV6" s="21" t="str">
        <f t="shared" ref="AV6:BD6" si="6">IF(AV7="",NA(),AV7)</f>
        <v>-</v>
      </c>
      <c r="AW6" s="21">
        <f t="shared" si="6"/>
        <v>20.74</v>
      </c>
      <c r="AX6" s="21">
        <f t="shared" si="6"/>
        <v>43.67</v>
      </c>
      <c r="AY6" s="21">
        <f t="shared" si="6"/>
        <v>40.479999999999997</v>
      </c>
      <c r="AZ6" s="21" t="str">
        <f t="shared" si="6"/>
        <v>-</v>
      </c>
      <c r="BA6" s="21" t="str">
        <f t="shared" si="6"/>
        <v>-</v>
      </c>
      <c r="BB6" s="21">
        <f t="shared" si="6"/>
        <v>54.3</v>
      </c>
      <c r="BC6" s="21">
        <f t="shared" si="6"/>
        <v>57.92</v>
      </c>
      <c r="BD6" s="21">
        <f t="shared" si="6"/>
        <v>63.17</v>
      </c>
      <c r="BE6" s="20" t="str">
        <f>IF(BE7="","",IF(BE7="-","【-】","【"&amp;SUBSTITUTE(TEXT(BE7,"#,##0.00"),"-","△")&amp;"】"))</f>
        <v>【73.44】</v>
      </c>
      <c r="BF6" s="21" t="str">
        <f>IF(BF7="",NA(),BF7)</f>
        <v>-</v>
      </c>
      <c r="BG6" s="21" t="str">
        <f t="shared" ref="BG6:BO6" si="7">IF(BG7="",NA(),BG7)</f>
        <v>-</v>
      </c>
      <c r="BH6" s="21">
        <f t="shared" si="7"/>
        <v>1273.75</v>
      </c>
      <c r="BI6" s="21">
        <f t="shared" si="7"/>
        <v>1236.47</v>
      </c>
      <c r="BJ6" s="21">
        <f t="shared" si="7"/>
        <v>1369.27</v>
      </c>
      <c r="BK6" s="21" t="str">
        <f t="shared" si="7"/>
        <v>-</v>
      </c>
      <c r="BL6" s="21" t="str">
        <f t="shared" si="7"/>
        <v>-</v>
      </c>
      <c r="BM6" s="21">
        <f t="shared" si="7"/>
        <v>856.88</v>
      </c>
      <c r="BN6" s="21">
        <f t="shared" si="7"/>
        <v>799.49</v>
      </c>
      <c r="BO6" s="21">
        <f t="shared" si="7"/>
        <v>863.92</v>
      </c>
      <c r="BP6" s="20" t="str">
        <f>IF(BP7="","",IF(BP7="-","【-】","【"&amp;SUBSTITUTE(TEXT(BP7,"#,##0.00"),"-","△")&amp;"】"))</f>
        <v>【652.82】</v>
      </c>
      <c r="BQ6" s="21" t="str">
        <f>IF(BQ7="",NA(),BQ7)</f>
        <v>-</v>
      </c>
      <c r="BR6" s="21" t="str">
        <f t="shared" ref="BR6:BZ6" si="8">IF(BR7="",NA(),BR7)</f>
        <v>-</v>
      </c>
      <c r="BS6" s="21">
        <f t="shared" si="8"/>
        <v>72.55</v>
      </c>
      <c r="BT6" s="21">
        <f t="shared" si="8"/>
        <v>80.14</v>
      </c>
      <c r="BU6" s="21">
        <f t="shared" si="8"/>
        <v>79.33</v>
      </c>
      <c r="BV6" s="21" t="str">
        <f t="shared" si="8"/>
        <v>-</v>
      </c>
      <c r="BW6" s="21" t="str">
        <f t="shared" si="8"/>
        <v>-</v>
      </c>
      <c r="BX6" s="21">
        <f t="shared" si="8"/>
        <v>89.01</v>
      </c>
      <c r="BY6" s="21">
        <f t="shared" si="8"/>
        <v>89.09</v>
      </c>
      <c r="BZ6" s="21">
        <f t="shared" si="8"/>
        <v>87.28</v>
      </c>
      <c r="CA6" s="20" t="str">
        <f>IF(CA7="","",IF(CA7="-","【-】","【"&amp;SUBSTITUTE(TEXT(CA7,"#,##0.00"),"-","△")&amp;"】"))</f>
        <v>【97.61】</v>
      </c>
      <c r="CB6" s="21" t="str">
        <f>IF(CB7="",NA(),CB7)</f>
        <v>-</v>
      </c>
      <c r="CC6" s="21" t="str">
        <f t="shared" ref="CC6:CK6" si="9">IF(CC7="",NA(),CC7)</f>
        <v>-</v>
      </c>
      <c r="CD6" s="21">
        <f t="shared" si="9"/>
        <v>163.83000000000001</v>
      </c>
      <c r="CE6" s="21">
        <f t="shared" si="9"/>
        <v>150</v>
      </c>
      <c r="CF6" s="21">
        <f t="shared" si="9"/>
        <v>150</v>
      </c>
      <c r="CG6" s="21" t="str">
        <f t="shared" si="9"/>
        <v>-</v>
      </c>
      <c r="CH6" s="21" t="str">
        <f t="shared" si="9"/>
        <v>-</v>
      </c>
      <c r="CI6" s="21">
        <f t="shared" si="9"/>
        <v>147.08000000000001</v>
      </c>
      <c r="CJ6" s="21">
        <f t="shared" si="9"/>
        <v>142.76</v>
      </c>
      <c r="CK6" s="21">
        <f t="shared" si="9"/>
        <v>145.58000000000001</v>
      </c>
      <c r="CL6" s="20" t="str">
        <f>IF(CL7="","",IF(CL7="-","【-】","【"&amp;SUBSTITUTE(TEXT(CL7,"#,##0.00"),"-","△")&amp;"】"))</f>
        <v>【138.29】</v>
      </c>
      <c r="CM6" s="21" t="str">
        <f>IF(CM7="",NA(),CM7)</f>
        <v>-</v>
      </c>
      <c r="CN6" s="21" t="str">
        <f t="shared" ref="CN6:CV6" si="10">IF(CN7="",NA(),CN7)</f>
        <v>-</v>
      </c>
      <c r="CO6" s="21">
        <f t="shared" si="10"/>
        <v>53.46</v>
      </c>
      <c r="CP6" s="21">
        <f t="shared" si="10"/>
        <v>58.84</v>
      </c>
      <c r="CQ6" s="21">
        <f t="shared" si="10"/>
        <v>63.66</v>
      </c>
      <c r="CR6" s="21" t="str">
        <f t="shared" si="10"/>
        <v>-</v>
      </c>
      <c r="CS6" s="21" t="str">
        <f t="shared" si="10"/>
        <v>-</v>
      </c>
      <c r="CT6" s="21">
        <f t="shared" si="10"/>
        <v>58.12</v>
      </c>
      <c r="CU6" s="21">
        <f t="shared" si="10"/>
        <v>58.14</v>
      </c>
      <c r="CV6" s="21">
        <f t="shared" si="10"/>
        <v>58.55</v>
      </c>
      <c r="CW6" s="20" t="str">
        <f>IF(CW7="","",IF(CW7="-","【-】","【"&amp;SUBSTITUTE(TEXT(CW7,"#,##0.00"),"-","△")&amp;"】"))</f>
        <v>【59.10】</v>
      </c>
      <c r="CX6" s="21" t="str">
        <f>IF(CX7="",NA(),CX7)</f>
        <v>-</v>
      </c>
      <c r="CY6" s="21" t="str">
        <f t="shared" ref="CY6:DG6" si="11">IF(CY7="",NA(),CY7)</f>
        <v>-</v>
      </c>
      <c r="CZ6" s="21">
        <f t="shared" si="11"/>
        <v>98.31</v>
      </c>
      <c r="DA6" s="21">
        <f t="shared" si="11"/>
        <v>98.12</v>
      </c>
      <c r="DB6" s="21">
        <f t="shared" si="11"/>
        <v>98.13</v>
      </c>
      <c r="DC6" s="21" t="str">
        <f t="shared" si="11"/>
        <v>-</v>
      </c>
      <c r="DD6" s="21" t="str">
        <f t="shared" si="11"/>
        <v>-</v>
      </c>
      <c r="DE6" s="21">
        <f t="shared" si="11"/>
        <v>92.55</v>
      </c>
      <c r="DF6" s="21">
        <f t="shared" si="11"/>
        <v>92.44</v>
      </c>
      <c r="DG6" s="21">
        <f t="shared" si="11"/>
        <v>91.97</v>
      </c>
      <c r="DH6" s="20" t="str">
        <f>IF(DH7="","",IF(DH7="-","【-】","【"&amp;SUBSTITUTE(TEXT(DH7,"#,##0.00"),"-","△")&amp;"】"))</f>
        <v>【95.82】</v>
      </c>
      <c r="DI6" s="21" t="str">
        <f>IF(DI7="",NA(),DI7)</f>
        <v>-</v>
      </c>
      <c r="DJ6" s="21" t="str">
        <f t="shared" ref="DJ6:DR6" si="12">IF(DJ7="",NA(),DJ7)</f>
        <v>-</v>
      </c>
      <c r="DK6" s="21">
        <f t="shared" si="12"/>
        <v>3.8</v>
      </c>
      <c r="DL6" s="21">
        <f t="shared" si="12"/>
        <v>7.62</v>
      </c>
      <c r="DM6" s="21">
        <f t="shared" si="12"/>
        <v>11.35</v>
      </c>
      <c r="DN6" s="21" t="str">
        <f t="shared" si="12"/>
        <v>-</v>
      </c>
      <c r="DO6" s="21" t="str">
        <f t="shared" si="12"/>
        <v>-</v>
      </c>
      <c r="DP6" s="21">
        <f t="shared" si="12"/>
        <v>18.829999999999998</v>
      </c>
      <c r="DQ6" s="21">
        <f t="shared" si="12"/>
        <v>23.14</v>
      </c>
      <c r="DR6" s="21">
        <f t="shared" si="12"/>
        <v>23.95</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0.56999999999999995</v>
      </c>
      <c r="EB6" s="21">
        <f t="shared" si="13"/>
        <v>0.55000000000000004</v>
      </c>
      <c r="EC6" s="21">
        <f t="shared" si="13"/>
        <v>0.78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0.19</v>
      </c>
      <c r="EM6" s="21">
        <f t="shared" si="14"/>
        <v>0.15</v>
      </c>
      <c r="EN6" s="21">
        <f t="shared" si="14"/>
        <v>0.12</v>
      </c>
      <c r="EO6" s="20" t="str">
        <f>IF(EO7="","",IF(EO7="-","【-】","【"&amp;SUBSTITUTE(TEXT(EO7,"#,##0.00"),"-","△")&amp;"】"))</f>
        <v>【0.23】</v>
      </c>
    </row>
    <row r="7" spans="1:148" s="22" customFormat="1" x14ac:dyDescent="0.15">
      <c r="A7" s="14"/>
      <c r="B7" s="23">
        <v>2022</v>
      </c>
      <c r="C7" s="23">
        <v>173657</v>
      </c>
      <c r="D7" s="23">
        <v>46</v>
      </c>
      <c r="E7" s="23">
        <v>17</v>
      </c>
      <c r="F7" s="23">
        <v>1</v>
      </c>
      <c r="G7" s="23">
        <v>0</v>
      </c>
      <c r="H7" s="23" t="s">
        <v>96</v>
      </c>
      <c r="I7" s="23" t="s">
        <v>97</v>
      </c>
      <c r="J7" s="23" t="s">
        <v>98</v>
      </c>
      <c r="K7" s="23" t="s">
        <v>99</v>
      </c>
      <c r="L7" s="23" t="s">
        <v>100</v>
      </c>
      <c r="M7" s="23" t="s">
        <v>101</v>
      </c>
      <c r="N7" s="24" t="s">
        <v>102</v>
      </c>
      <c r="O7" s="24">
        <v>47.7</v>
      </c>
      <c r="P7" s="24">
        <v>99.88</v>
      </c>
      <c r="Q7" s="24">
        <v>103.13</v>
      </c>
      <c r="R7" s="24">
        <v>2459</v>
      </c>
      <c r="S7" s="24">
        <v>26154</v>
      </c>
      <c r="T7" s="24">
        <v>20.329999999999998</v>
      </c>
      <c r="U7" s="24">
        <v>1286.47</v>
      </c>
      <c r="V7" s="24">
        <v>26021</v>
      </c>
      <c r="W7" s="24">
        <v>4.87</v>
      </c>
      <c r="X7" s="24">
        <v>5343.12</v>
      </c>
      <c r="Y7" s="24" t="s">
        <v>102</v>
      </c>
      <c r="Z7" s="24" t="s">
        <v>102</v>
      </c>
      <c r="AA7" s="24">
        <v>100.66</v>
      </c>
      <c r="AB7" s="24">
        <v>95.43</v>
      </c>
      <c r="AC7" s="24">
        <v>93.91</v>
      </c>
      <c r="AD7" s="24" t="s">
        <v>102</v>
      </c>
      <c r="AE7" s="24" t="s">
        <v>102</v>
      </c>
      <c r="AF7" s="24">
        <v>103.78</v>
      </c>
      <c r="AG7" s="24">
        <v>103.57</v>
      </c>
      <c r="AH7" s="24">
        <v>102.34</v>
      </c>
      <c r="AI7" s="24">
        <v>106.11</v>
      </c>
      <c r="AJ7" s="24" t="s">
        <v>102</v>
      </c>
      <c r="AK7" s="24" t="s">
        <v>102</v>
      </c>
      <c r="AL7" s="24">
        <v>1.55</v>
      </c>
      <c r="AM7" s="24">
        <v>11.05</v>
      </c>
      <c r="AN7" s="24">
        <v>23.56</v>
      </c>
      <c r="AO7" s="24" t="s">
        <v>102</v>
      </c>
      <c r="AP7" s="24" t="s">
        <v>102</v>
      </c>
      <c r="AQ7" s="24">
        <v>19.829999999999998</v>
      </c>
      <c r="AR7" s="24">
        <v>21.3</v>
      </c>
      <c r="AS7" s="24">
        <v>39.799999999999997</v>
      </c>
      <c r="AT7" s="24">
        <v>3.15</v>
      </c>
      <c r="AU7" s="24" t="s">
        <v>102</v>
      </c>
      <c r="AV7" s="24" t="s">
        <v>102</v>
      </c>
      <c r="AW7" s="24">
        <v>20.74</v>
      </c>
      <c r="AX7" s="24">
        <v>43.67</v>
      </c>
      <c r="AY7" s="24">
        <v>40.479999999999997</v>
      </c>
      <c r="AZ7" s="24" t="s">
        <v>102</v>
      </c>
      <c r="BA7" s="24" t="s">
        <v>102</v>
      </c>
      <c r="BB7" s="24">
        <v>54.3</v>
      </c>
      <c r="BC7" s="24">
        <v>57.92</v>
      </c>
      <c r="BD7" s="24">
        <v>63.17</v>
      </c>
      <c r="BE7" s="24">
        <v>73.44</v>
      </c>
      <c r="BF7" s="24" t="s">
        <v>102</v>
      </c>
      <c r="BG7" s="24" t="s">
        <v>102</v>
      </c>
      <c r="BH7" s="24">
        <v>1273.75</v>
      </c>
      <c r="BI7" s="24">
        <v>1236.47</v>
      </c>
      <c r="BJ7" s="24">
        <v>1369.27</v>
      </c>
      <c r="BK7" s="24" t="s">
        <v>102</v>
      </c>
      <c r="BL7" s="24" t="s">
        <v>102</v>
      </c>
      <c r="BM7" s="24">
        <v>856.88</v>
      </c>
      <c r="BN7" s="24">
        <v>799.49</v>
      </c>
      <c r="BO7" s="24">
        <v>863.92</v>
      </c>
      <c r="BP7" s="24">
        <v>652.82000000000005</v>
      </c>
      <c r="BQ7" s="24" t="s">
        <v>102</v>
      </c>
      <c r="BR7" s="24" t="s">
        <v>102</v>
      </c>
      <c r="BS7" s="24">
        <v>72.55</v>
      </c>
      <c r="BT7" s="24">
        <v>80.14</v>
      </c>
      <c r="BU7" s="24">
        <v>79.33</v>
      </c>
      <c r="BV7" s="24" t="s">
        <v>102</v>
      </c>
      <c r="BW7" s="24" t="s">
        <v>102</v>
      </c>
      <c r="BX7" s="24">
        <v>89.01</v>
      </c>
      <c r="BY7" s="24">
        <v>89.09</v>
      </c>
      <c r="BZ7" s="24">
        <v>87.28</v>
      </c>
      <c r="CA7" s="24">
        <v>97.61</v>
      </c>
      <c r="CB7" s="24" t="s">
        <v>102</v>
      </c>
      <c r="CC7" s="24" t="s">
        <v>102</v>
      </c>
      <c r="CD7" s="24">
        <v>163.83000000000001</v>
      </c>
      <c r="CE7" s="24">
        <v>150</v>
      </c>
      <c r="CF7" s="24">
        <v>150</v>
      </c>
      <c r="CG7" s="24" t="s">
        <v>102</v>
      </c>
      <c r="CH7" s="24" t="s">
        <v>102</v>
      </c>
      <c r="CI7" s="24">
        <v>147.08000000000001</v>
      </c>
      <c r="CJ7" s="24">
        <v>142.76</v>
      </c>
      <c r="CK7" s="24">
        <v>145.58000000000001</v>
      </c>
      <c r="CL7" s="24">
        <v>138.29</v>
      </c>
      <c r="CM7" s="24" t="s">
        <v>102</v>
      </c>
      <c r="CN7" s="24" t="s">
        <v>102</v>
      </c>
      <c r="CO7" s="24">
        <v>53.46</v>
      </c>
      <c r="CP7" s="24">
        <v>58.84</v>
      </c>
      <c r="CQ7" s="24">
        <v>63.66</v>
      </c>
      <c r="CR7" s="24" t="s">
        <v>102</v>
      </c>
      <c r="CS7" s="24" t="s">
        <v>102</v>
      </c>
      <c r="CT7" s="24">
        <v>58.12</v>
      </c>
      <c r="CU7" s="24">
        <v>58.14</v>
      </c>
      <c r="CV7" s="24">
        <v>58.55</v>
      </c>
      <c r="CW7" s="24">
        <v>59.1</v>
      </c>
      <c r="CX7" s="24" t="s">
        <v>102</v>
      </c>
      <c r="CY7" s="24" t="s">
        <v>102</v>
      </c>
      <c r="CZ7" s="24">
        <v>98.31</v>
      </c>
      <c r="DA7" s="24">
        <v>98.12</v>
      </c>
      <c r="DB7" s="24">
        <v>98.13</v>
      </c>
      <c r="DC7" s="24" t="s">
        <v>102</v>
      </c>
      <c r="DD7" s="24" t="s">
        <v>102</v>
      </c>
      <c r="DE7" s="24">
        <v>92.55</v>
      </c>
      <c r="DF7" s="24">
        <v>92.44</v>
      </c>
      <c r="DG7" s="24">
        <v>91.97</v>
      </c>
      <c r="DH7" s="24">
        <v>95.82</v>
      </c>
      <c r="DI7" s="24" t="s">
        <v>102</v>
      </c>
      <c r="DJ7" s="24" t="s">
        <v>102</v>
      </c>
      <c r="DK7" s="24">
        <v>3.8</v>
      </c>
      <c r="DL7" s="24">
        <v>7.62</v>
      </c>
      <c r="DM7" s="24">
        <v>11.35</v>
      </c>
      <c r="DN7" s="24" t="s">
        <v>102</v>
      </c>
      <c r="DO7" s="24" t="s">
        <v>102</v>
      </c>
      <c r="DP7" s="24">
        <v>18.829999999999998</v>
      </c>
      <c r="DQ7" s="24">
        <v>23.14</v>
      </c>
      <c r="DR7" s="24">
        <v>23.95</v>
      </c>
      <c r="DS7" s="24">
        <v>39.74</v>
      </c>
      <c r="DT7" s="24" t="s">
        <v>102</v>
      </c>
      <c r="DU7" s="24" t="s">
        <v>102</v>
      </c>
      <c r="DV7" s="24">
        <v>0</v>
      </c>
      <c r="DW7" s="24">
        <v>0</v>
      </c>
      <c r="DX7" s="24">
        <v>0</v>
      </c>
      <c r="DY7" s="24" t="s">
        <v>102</v>
      </c>
      <c r="DZ7" s="24" t="s">
        <v>102</v>
      </c>
      <c r="EA7" s="24">
        <v>0.56999999999999995</v>
      </c>
      <c r="EB7" s="24">
        <v>0.55000000000000004</v>
      </c>
      <c r="EC7" s="24">
        <v>0.78</v>
      </c>
      <c r="ED7" s="24">
        <v>7.62</v>
      </c>
      <c r="EE7" s="24" t="s">
        <v>102</v>
      </c>
      <c r="EF7" s="24" t="s">
        <v>102</v>
      </c>
      <c r="EG7" s="24">
        <v>0</v>
      </c>
      <c r="EH7" s="24">
        <v>0</v>
      </c>
      <c r="EI7" s="24">
        <v>0</v>
      </c>
      <c r="EJ7" s="24" t="s">
        <v>102</v>
      </c>
      <c r="EK7" s="24" t="s">
        <v>102</v>
      </c>
      <c r="EL7" s="24">
        <v>0.19</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2024-01-25T06:31:51Z</cp:lastPrinted>
  <dcterms:created xsi:type="dcterms:W3CDTF">2023-12-12T00:46:19Z</dcterms:created>
  <dcterms:modified xsi:type="dcterms:W3CDTF">2024-03-07T05:54:39Z</dcterms:modified>
  <cp:category/>
</cp:coreProperties>
</file>