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農集\"/>
    </mc:Choice>
  </mc:AlternateContent>
  <xr:revisionPtr revIDLastSave="0" documentId="13_ncr:1_{683AC44A-D4B2-4C00-9463-B544174F98A9}" xr6:coauthVersionLast="47" xr6:coauthVersionMax="47" xr10:uidLastSave="{00000000-0000-0000-0000-000000000000}"/>
  <workbookProtection workbookAlgorithmName="SHA-512" workbookHashValue="VcVs0PraqpMcLY814bzNj15YujErwVm8Uz8IQck+qTOia80t9dCZ7RBXYuJ51j+uy06/VF9bChWSgYeA8Nuczg==" workbookSaltValue="dijFS9+UeadgkRRe5kX0MA=="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<sst xmlns="http://schemas.openxmlformats.org/spreadsheetml/2006/main" count="253" uniqueCount="117">
  <si>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</si>
  <si>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</si>
  <si>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</si>
  <si>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</si>
  <si>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</si>
  <si>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</si>
  <si>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</si>
  <si>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</si>
  <si>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</si>
  <si>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</si>
  <si>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</si>
  <si>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</si>
  <si>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</si>
  <si>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</si>
  <si>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</si>
  <si>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</si>
  <si>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</si>
  <si>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</si>
  <si>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</si>
  <si>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</si>
  <si>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</si>
  <si>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</si>
  <si>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</si>
  <si>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</si>
  <si>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</si>
  <si>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</si>
  <si>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</si>
  <si>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</si>
  <si>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</si>
  <si>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</si>
  <si>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</si>
  <si>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</si>
  <si>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</si>
  <si>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</si>
  <si>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</si>
  <si>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</si>
  <si>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</si>
  <si>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</si>
  <si>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</si>
  <si>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</si>
  <si>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</si>
  <si>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</si>
  <si>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</si>
  <si>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</si>
  <si>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</si>
  <si>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</si>
  <si>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</si>
  <si>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</si>
  <si>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</si>
  <si>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</si>
  <si>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</si>
  <si>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</si>
  <si>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</si>
  <si>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</si>
  <si>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</si>
  <si>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</si>
  <si>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</si>
  <si>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</si>
  <si>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</si>
  <si>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</si>
  <si>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</si>
  <si>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</si>
  <si>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</si>
  <si>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</si>
  <si>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</si>
  <si>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</si>
  <si>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</si>
  <si>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</si>
  <si>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</si>
  <si>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</si>
  <si>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</si>
  <si>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</si>
  <si>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</si>
  <si>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</si>
  <si>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</si>
  <si>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</si>
  <si>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</si>
  <si>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</si>
  <si>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</si>
  <si>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</si>
  <si>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</si>
  <si>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</si>
  <si>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</si>
  <si>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</si>
  <si>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</si>
  <si>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</si>
  <si>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</si>
  <si>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</si>
  <si>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</si>
  <si>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</si>
  <si>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</si>
  <si>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</si>
  <si>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</si>
  <si>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</si>
  <si>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</si>
  <si>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</si>
  <si>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</si>
  <si>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</si>
  <si>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</si>
  <si>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</si>
  <si>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</si>
  <si>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</si>
  <si>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</si>
  <si>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</si>
  <si>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</si>
  <si>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</si>
  <si>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</si>
  <si>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</si>
  <si>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</si>
  <si>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</si>
  <si>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</si>
  <si>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</si>
  <si>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</si>
  <si>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</si>
  <si>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現状では耐用年数に近いものはない状況である。</t>
    <rPh sb="1" eb="3">
      <t>ゲンジョウ</t>
    </rPh>
    <phoneticPr fontId="4"/>
  </si>
  <si>
    <t>　これまでの整備事業に伴い、莫大な企業債残高を抱えたことで、償還金が支出の大部分を占め、経営を圧迫している状況となっている。
　また、使用料の改定により収益は改善傾向にあるものの、未だ施設の統廃合による大幅な事業縮小が大きく影響しているので、包括的民間委託などによる維持管理費の縮減に努め、経営改善を図ることとしている。</t>
    <rPh sb="11" eb="12">
      <t>トモナ</t>
    </rPh>
    <rPh sb="79" eb="83">
      <t>カイゼンケイコウ</t>
    </rPh>
    <rPh sb="90" eb="91">
      <t>イマ</t>
    </rPh>
    <rPh sb="92" eb="94">
      <t>シセツ</t>
    </rPh>
    <rPh sb="95" eb="98">
      <t>トウハイゴウ</t>
    </rPh>
    <rPh sb="101" eb="103">
      <t>オオハバ</t>
    </rPh>
    <rPh sb="104" eb="106">
      <t>ジギョウ</t>
    </rPh>
    <rPh sb="106" eb="108">
      <t>シュクショウ</t>
    </rPh>
    <rPh sb="109" eb="110">
      <t>オオ</t>
    </rPh>
    <rPh sb="112" eb="114">
      <t>エイキョウ</t>
    </rPh>
    <phoneticPr fontId="4"/>
  </si>
  <si>
    <t>①経常収支比率　
　使用料を改定したため当指標は僅かに100％は割れたものの安定して推移している。一方で内訳をみると、本来使用料で賄わなければならない基準外繰入金も含まれていることから、引き続き経営改善に努めていかなければならない。
②累積欠損金比率
　当該指標は施設の統廃合によるものなので、今後も使用料収入の確保や維持管理費の縮減に努めることで経営改善を図る。
③流動比率
　流動負債の大半を占める企業債の償還金に対し、不足する財源を一般会計繰入金や下水道事業資本費平準化債等で補っている状況である。
④企業債残高対事業規模比率
　使用料の改定による収入の増加により、改善傾向がみられるが、企業債償還もピークを向かえ、今後も適正水準まで減少していく見込みである。
⑤経費回収率
　施設の統廃合による事業縮小が大きく影響しているので、今後も汚水処理費の削減に努めることにより経費回収率の向上を図る。
⑥汚水処理原価
　今後も人口減少による有収水量の減少が見込まれることから、水洗化率の向上と維持管理費の削減に努める必要がある。
⑦施設利用率
　今後の汚水処理人口の減少を踏まえ、適切な施設規模となるよう管理運営に努める。</t>
    <rPh sb="20" eb="23">
      <t>トウシヒョウ</t>
    </rPh>
    <rPh sb="24" eb="25">
      <t>ワズ</t>
    </rPh>
    <rPh sb="32" eb="33">
      <t>ワ</t>
    </rPh>
    <rPh sb="38" eb="40">
      <t>アンテイ</t>
    </rPh>
    <rPh sb="42" eb="44">
      <t>スイイ</t>
    </rPh>
    <rPh sb="49" eb="51">
      <t>イッポウ</t>
    </rPh>
    <rPh sb="52" eb="54">
      <t>ウチワケ</t>
    </rPh>
    <rPh sb="93" eb="94">
      <t>ヒ</t>
    </rPh>
    <rPh sb="95" eb="96">
      <t>ツヅ</t>
    </rPh>
    <rPh sb="97" eb="99">
      <t>ケイエイ</t>
    </rPh>
    <rPh sb="99" eb="101">
      <t>カイゼン</t>
    </rPh>
    <rPh sb="102" eb="103">
      <t>ツト</t>
    </rPh>
    <rPh sb="127" eb="129">
      <t>トウガイ</t>
    </rPh>
    <rPh sb="129" eb="131">
      <t>シヒョウ</t>
    </rPh>
    <rPh sb="132" eb="134">
      <t>シセツ</t>
    </rPh>
    <rPh sb="135" eb="138">
      <t>トウハイゴウ</t>
    </rPh>
    <rPh sb="147" eb="149">
      <t>コンゴ</t>
    </rPh>
    <rPh sb="174" eb="176">
      <t>ケイエイ</t>
    </rPh>
    <rPh sb="176" eb="178">
      <t>カイゼン</t>
    </rPh>
    <rPh sb="179" eb="180">
      <t>ハカ</t>
    </rPh>
    <rPh sb="241" eb="242">
      <t>オギナ</t>
    </rPh>
    <rPh sb="246" eb="248">
      <t>ジョウキョウ</t>
    </rPh>
    <rPh sb="286" eb="288">
      <t>カイゼン</t>
    </rPh>
    <rPh sb="288" eb="290">
      <t>ケイコウ</t>
    </rPh>
    <rPh sb="314" eb="318">
      <t>テキセイスイジュン</t>
    </rPh>
    <rPh sb="351" eb="353">
      <t>ジギョウ</t>
    </rPh>
    <rPh sb="353" eb="355">
      <t>シュクショウ</t>
    </rPh>
    <rPh sb="356" eb="357">
      <t>オオ</t>
    </rPh>
    <rPh sb="359" eb="361">
      <t>エイキョウ</t>
    </rPh>
    <rPh sb="368" eb="370">
      <t>コンゴ</t>
    </rPh>
    <rPh sb="388" eb="390">
      <t>ケイヒ</t>
    </rPh>
    <rPh sb="390" eb="392">
      <t>カイシュウ</t>
    </rPh>
    <rPh sb="392" eb="393">
      <t>リツ</t>
    </rPh>
    <rPh sb="394" eb="396">
      <t>コウジョウ</t>
    </rPh>
    <rPh sb="397" eb="398">
      <t>ハカ</t>
    </rPh>
    <rPh sb="413" eb="415">
      <t>ジンコウ</t>
    </rPh>
    <rPh sb="415" eb="417">
      <t>ゲンショウ</t>
    </rPh>
    <rPh sb="420" eb="422">
      <t>ユウシュウ</t>
    </rPh>
    <rPh sb="422" eb="424">
      <t>スイリョウ</t>
    </rPh>
    <rPh sb="425" eb="427">
      <t>ゲンショウ</t>
    </rPh>
    <rPh sb="428" eb="430">
      <t>ミコ</t>
    </rPh>
    <rPh sb="455" eb="456">
      <t>ツト</t>
    </rPh>
    <rPh sb="502" eb="504">
      <t>カンリ</t>
    </rPh>
    <rPh sb="504" eb="506">
      <t>ウンエイ</t>
    </rPh>
    <rPh sb="507" eb="5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</si>
</sst>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719-4F77-8354-A1AC270DB5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0.01</c:v>
                </c:pt>
                <c:pt idx="4">
                  <c:v>0.01</c:v>
                </c:pt>
              </c:numCache>
            </c:numRef>
          </c:val>
          <c:smooth val="0"/>
          <c:extLst>
            <c:ext xmlns:c16="http://schemas.microsoft.com/office/drawing/2014/chart" uri="{C3380CC4-5D6E-409C-BE32-E72D297353CC}">
              <c16:uniqueId val="{00000001-E719-4F77-8354-A1AC270DB5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57.73</c:v>
                </c:pt>
                <c:pt idx="2">
                  <c:v>36.590000000000003</c:v>
                </c:pt>
                <c:pt idx="3">
                  <c:v>36.590000000000003</c:v>
                </c:pt>
                <c:pt idx="4">
                  <c:v>34.15</c:v>
                </c:pt>
              </c:numCache>
            </c:numRef>
          </c:val>
          <c:extLst>
            <c:ext xmlns:c16="http://schemas.microsoft.com/office/drawing/2014/chart" uri="{C3380CC4-5D6E-409C-BE32-E72D297353CC}">
              <c16:uniqueId val="{00000000-D42E-4181-9F0C-4038FD4CDE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54.54</c:v>
                </c:pt>
                <c:pt idx="4">
                  <c:v>52.9</c:v>
                </c:pt>
              </c:numCache>
            </c:numRef>
          </c:val>
          <c:smooth val="0"/>
          <c:extLst>
            <c:ext xmlns:c16="http://schemas.microsoft.com/office/drawing/2014/chart" uri="{C3380CC4-5D6E-409C-BE32-E72D297353CC}">
              <c16:uniqueId val="{00000001-D42E-4181-9F0C-4038FD4CDE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91.42</c:v>
                </c:pt>
                <c:pt idx="2">
                  <c:v>80.3</c:v>
                </c:pt>
                <c:pt idx="3">
                  <c:v>80.650000000000006</c:v>
                </c:pt>
                <c:pt idx="4">
                  <c:v>79.66</c:v>
                </c:pt>
              </c:numCache>
            </c:numRef>
          </c:val>
          <c:extLst>
            <c:ext xmlns:c16="http://schemas.microsoft.com/office/drawing/2014/chart" uri="{C3380CC4-5D6E-409C-BE32-E72D297353CC}">
              <c16:uniqueId val="{00000000-E1A9-411E-BA8A-03504CAC66E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90.3</c:v>
                </c:pt>
                <c:pt idx="4">
                  <c:v>90.3</c:v>
                </c:pt>
              </c:numCache>
            </c:numRef>
          </c:val>
          <c:smooth val="0"/>
          <c:extLst>
            <c:ext xmlns:c16="http://schemas.microsoft.com/office/drawing/2014/chart" uri="{C3380CC4-5D6E-409C-BE32-E72D297353CC}">
              <c16:uniqueId val="{00000001-E1A9-411E-BA8A-03504CAC66E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108.92</c:v>
                </c:pt>
                <c:pt idx="2">
                  <c:v>99.91</c:v>
                </c:pt>
                <c:pt idx="3">
                  <c:v>100.03</c:v>
                </c:pt>
                <c:pt idx="4">
                  <c:v>94.9</c:v>
                </c:pt>
              </c:numCache>
            </c:numRef>
          </c:val>
          <c:extLst>
            <c:ext xmlns:c16="http://schemas.microsoft.com/office/drawing/2014/chart" uri="{C3380CC4-5D6E-409C-BE32-E72D297353CC}">
              <c16:uniqueId val="{00000000-3C88-4DDE-A31C-CDC4428B25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102.11</c:v>
                </c:pt>
                <c:pt idx="4">
                  <c:v>101.91</c:v>
                </c:pt>
              </c:numCache>
            </c:numRef>
          </c:val>
          <c:smooth val="0"/>
          <c:extLst>
            <c:ext xmlns:c16="http://schemas.microsoft.com/office/drawing/2014/chart" uri="{C3380CC4-5D6E-409C-BE32-E72D297353CC}">
              <c16:uniqueId val="{00000001-3C88-4DDE-A31C-CDC4428B25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3.88</c:v>
                </c:pt>
                <c:pt idx="2">
                  <c:v>7.17</c:v>
                </c:pt>
                <c:pt idx="3">
                  <c:v>10.6</c:v>
                </c:pt>
                <c:pt idx="4">
                  <c:v>14.04</c:v>
                </c:pt>
              </c:numCache>
            </c:numRef>
          </c:val>
          <c:extLst>
            <c:ext xmlns:c16="http://schemas.microsoft.com/office/drawing/2014/chart" uri="{C3380CC4-5D6E-409C-BE32-E72D297353CC}">
              <c16:uniqueId val="{00000000-87D7-4D04-B1C0-6E3D299E5E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28.12</c:v>
                </c:pt>
                <c:pt idx="4">
                  <c:v>28.79</c:v>
                </c:pt>
              </c:numCache>
            </c:numRef>
          </c:val>
          <c:smooth val="0"/>
          <c:extLst>
            <c:ext xmlns:c16="http://schemas.microsoft.com/office/drawing/2014/chart" uri="{C3380CC4-5D6E-409C-BE32-E72D297353CC}">
              <c16:uniqueId val="{00000001-87D7-4D04-B1C0-6E3D299E5E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716-4574-9BC7-DE3AA3688F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4716-4574-9BC7-DE3AA3688F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20540.509999999998</c:v>
                </c:pt>
                <c:pt idx="3" formatCode="#,##0.00;&quot;△&quot;#,##0.00;&quot;-&quot;">
                  <c:v>20740.34</c:v>
                </c:pt>
                <c:pt idx="4" formatCode="#,##0.00;&quot;△&quot;#,##0.00;&quot;-&quot;">
                  <c:v>19824.47</c:v>
                </c:pt>
              </c:numCache>
            </c:numRef>
          </c:val>
          <c:extLst>
            <c:ext xmlns:c16="http://schemas.microsoft.com/office/drawing/2014/chart" uri="{C3380CC4-5D6E-409C-BE32-E72D297353CC}">
              <c16:uniqueId val="{00000000-B96F-4418-979D-E3A1D4C3EAD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124.9</c:v>
                </c:pt>
                <c:pt idx="4">
                  <c:v>124.8</c:v>
                </c:pt>
              </c:numCache>
            </c:numRef>
          </c:val>
          <c:smooth val="0"/>
          <c:extLst>
            <c:ext xmlns:c16="http://schemas.microsoft.com/office/drawing/2014/chart" uri="{C3380CC4-5D6E-409C-BE32-E72D297353CC}">
              <c16:uniqueId val="{00000001-B96F-4418-979D-E3A1D4C3EAD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8.68</c:v>
                </c:pt>
                <c:pt idx="2">
                  <c:v>9.17</c:v>
                </c:pt>
                <c:pt idx="3">
                  <c:v>10.36</c:v>
                </c:pt>
                <c:pt idx="4">
                  <c:v>7.31</c:v>
                </c:pt>
              </c:numCache>
            </c:numRef>
          </c:val>
          <c:extLst>
            <c:ext xmlns:c16="http://schemas.microsoft.com/office/drawing/2014/chart" uri="{C3380CC4-5D6E-409C-BE32-E72D297353CC}">
              <c16:uniqueId val="{00000000-1A1D-4FA1-A87C-D060EC64C2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33.58</c:v>
                </c:pt>
                <c:pt idx="4">
                  <c:v>35.42</c:v>
                </c:pt>
              </c:numCache>
            </c:numRef>
          </c:val>
          <c:smooth val="0"/>
          <c:extLst>
            <c:ext xmlns:c16="http://schemas.microsoft.com/office/drawing/2014/chart" uri="{C3380CC4-5D6E-409C-BE32-E72D297353CC}">
              <c16:uniqueId val="{00000001-1A1D-4FA1-A87C-D060EC64C2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7877.13</c:v>
                </c:pt>
                <c:pt idx="2">
                  <c:v>124987.9</c:v>
                </c:pt>
                <c:pt idx="3">
                  <c:v>100196.45</c:v>
                </c:pt>
                <c:pt idx="4">
                  <c:v>91708.160000000003</c:v>
                </c:pt>
              </c:numCache>
            </c:numRef>
          </c:val>
          <c:extLst>
            <c:ext xmlns:c16="http://schemas.microsoft.com/office/drawing/2014/chart" uri="{C3380CC4-5D6E-409C-BE32-E72D297353CC}">
              <c16:uniqueId val="{00000000-FD68-441F-9891-CB5F925C974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778.81</c:v>
                </c:pt>
                <c:pt idx="4">
                  <c:v>718.49</c:v>
                </c:pt>
              </c:numCache>
            </c:numRef>
          </c:val>
          <c:smooth val="0"/>
          <c:extLst>
            <c:ext xmlns:c16="http://schemas.microsoft.com/office/drawing/2014/chart" uri="{C3380CC4-5D6E-409C-BE32-E72D297353CC}">
              <c16:uniqueId val="{00000001-FD68-441F-9891-CB5F925C974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61.97</c:v>
                </c:pt>
                <c:pt idx="2">
                  <c:v>9.4700000000000006</c:v>
                </c:pt>
                <c:pt idx="3">
                  <c:v>27.95</c:v>
                </c:pt>
                <c:pt idx="4">
                  <c:v>21.86</c:v>
                </c:pt>
              </c:numCache>
            </c:numRef>
          </c:val>
          <c:extLst>
            <c:ext xmlns:c16="http://schemas.microsoft.com/office/drawing/2014/chart" uri="{C3380CC4-5D6E-409C-BE32-E72D297353CC}">
              <c16:uniqueId val="{00000000-7874-4FE1-98D7-DB72D7022A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67.23</c:v>
                </c:pt>
                <c:pt idx="4">
                  <c:v>61.82</c:v>
                </c:pt>
              </c:numCache>
            </c:numRef>
          </c:val>
          <c:smooth val="0"/>
          <c:extLst>
            <c:ext xmlns:c16="http://schemas.microsoft.com/office/drawing/2014/chart" uri="{C3380CC4-5D6E-409C-BE32-E72D297353CC}">
              <c16:uniqueId val="{00000001-7874-4FE1-98D7-DB72D7022A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218.15</c:v>
                </c:pt>
                <c:pt idx="2">
                  <c:v>1390.92</c:v>
                </c:pt>
                <c:pt idx="3">
                  <c:v>469.26</c:v>
                </c:pt>
                <c:pt idx="4">
                  <c:v>730.77</c:v>
                </c:pt>
              </c:numCache>
            </c:numRef>
          </c:val>
          <c:extLst>
            <c:ext xmlns:c16="http://schemas.microsoft.com/office/drawing/2014/chart" uri="{C3380CC4-5D6E-409C-BE32-E72D297353CC}">
              <c16:uniqueId val="{00000000-53C3-44D2-A274-2EA7F61A34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228.21</c:v>
                </c:pt>
                <c:pt idx="4">
                  <c:v>246.9</c:v>
                </c:pt>
              </c:numCache>
            </c:numRef>
          </c:val>
          <c:smooth val="0"/>
          <c:extLst>
            <c:ext xmlns:c16="http://schemas.microsoft.com/office/drawing/2014/chart" uri="{C3380CC4-5D6E-409C-BE32-E72D297353CC}">
              <c16:uniqueId val="{00000001-53C3-44D2-A274-2EA7F61A34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中能登町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17119</v>
      </c>
      <c r="AM8" s="42"/>
      <c r="AN8" s="42"/>
      <c r="AO8" s="42"/>
      <c r="AP8" s="42"/>
      <c r="AQ8" s="42"/>
      <c r="AR8" s="42"/>
      <c r="AS8" s="42"/>
      <c r="AT8" s="35">
        <f>データ!T6</f>
        <v>89.45</v>
      </c>
      <c r="AU8" s="35"/>
      <c r="AV8" s="35"/>
      <c r="AW8" s="35"/>
      <c r="AX8" s="35"/>
      <c r="AY8" s="35"/>
      <c r="AZ8" s="35"/>
      <c r="BA8" s="35"/>
      <c r="BB8" s="35">
        <f>データ!U6</f>
        <v>191.38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57.82</v>
      </c>
      <c r="J10" s="35"/>
      <c r="K10" s="35"/>
      <c r="L10" s="35"/>
      <c r="M10" s="35"/>
      <c r="N10" s="35"/>
      <c r="O10" s="35"/>
      <c r="P10" s="35">
        <f>データ!P6</f>
        <v>0.35</v>
      </c>
      <c r="Q10" s="35"/>
      <c r="R10" s="35"/>
      <c r="S10" s="35"/>
      <c r="T10" s="35"/>
      <c r="U10" s="35"/>
      <c r="V10" s="35"/>
      <c r="W10" s="35">
        <f>データ!Q6</f>
        <v>94.74</v>
      </c>
      <c r="X10" s="35"/>
      <c r="Y10" s="35"/>
      <c r="Z10" s="35"/>
      <c r="AA10" s="35"/>
      <c r="AB10" s="35"/>
      <c r="AC10" s="35"/>
      <c r="AD10" s="42">
        <f>データ!R6</f>
        <v>3300</v>
      </c>
      <c r="AE10" s="42"/>
      <c r="AF10" s="42"/>
      <c r="AG10" s="42"/>
      <c r="AH10" s="42"/>
      <c r="AI10" s="42"/>
      <c r="AJ10" s="42"/>
      <c r="AK10" s="2"/>
      <c r="AL10" s="42">
        <f>データ!V6</f>
        <v>59</v>
      </c>
      <c r="AM10" s="42"/>
      <c r="AN10" s="42"/>
      <c r="AO10" s="42"/>
      <c r="AP10" s="42"/>
      <c r="AQ10" s="42"/>
      <c r="AR10" s="42"/>
      <c r="AS10" s="42"/>
      <c r="AT10" s="35">
        <f>データ!W6</f>
        <v>0.14000000000000001</v>
      </c>
      <c r="AU10" s="35"/>
      <c r="AV10" s="35"/>
      <c r="AW10" s="35"/>
      <c r="AX10" s="35"/>
      <c r="AY10" s="35"/>
      <c r="AZ10" s="35"/>
      <c r="BA10" s="35"/>
      <c r="BB10" s="35">
        <f>データ!X6</f>
        <v>421.43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LXXSPLphmA4NkHraBGL1stJk+tg/lDggns3c8SMe1qJrN7I04wk7nXpr20WAB4CelwZx0iUAvzXUeFA3ZNpPQ==" saltValue="2j9Cpa4HBE0CUAJDXvPX8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174076</v>
      </c>
      <c r="D6" s="19">
        <f t="shared" si="3"/>
        <v>46</v>
      </c>
      <c r="E6" s="19">
        <f t="shared" si="3"/>
        <v>17</v>
      </c>
      <c r="F6" s="19">
        <f t="shared" si="3"/>
        <v>5</v>
      </c>
      <c r="G6" s="19">
        <f t="shared" si="3"/>
        <v>0</v>
      </c>
      <c r="H6" s="19" t="str">
        <f t="shared" si="3"/>
        <v>石川県　中能登町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57.82</v>
      </c>
      <c r="P6" s="20">
        <f t="shared" si="3"/>
        <v>0.35</v>
      </c>
      <c r="Q6" s="20">
        <f t="shared" si="3"/>
        <v>94.74</v>
      </c>
      <c r="R6" s="20">
        <f t="shared" si="3"/>
        <v>3300</v>
      </c>
      <c r="S6" s="20">
        <f t="shared" si="3"/>
        <v>17119</v>
      </c>
      <c r="T6" s="20">
        <f t="shared" si="3"/>
        <v>89.45</v>
      </c>
      <c r="U6" s="20">
        <f t="shared" si="3"/>
        <v>191.38</v>
      </c>
      <c r="V6" s="20">
        <f t="shared" si="3"/>
        <v>59</v>
      </c>
      <c r="W6" s="20">
        <f t="shared" si="3"/>
        <v>0.14000000000000001</v>
      </c>
      <c r="X6" s="20">
        <f t="shared" si="3"/>
        <v>421.43</v>
      </c>
      <c r="Y6" s="21" t="str">
        <f>IF(Y7="",NA(),Y7)</f>
        <v>-</v>
      </c>
      <c r="Z6" s="21">
        <f t="shared" ref="Z6:AH6" si="4">IF(Z7="",NA(),Z7)</f>
        <v>108.92</v>
      </c>
      <c r="AA6" s="21">
        <f t="shared" si="4"/>
        <v>99.91</v>
      </c>
      <c r="AB6" s="21">
        <f t="shared" si="4"/>
        <v>100.03</v>
      </c>
      <c r="AC6" s="21">
        <f t="shared" si="4"/>
        <v>94.9</v>
      </c>
      <c r="AD6" s="21" t="str">
        <f t="shared" si="4"/>
        <v>-</v>
      </c>
      <c r="AE6" s="21">
        <f t="shared" si="4"/>
        <v>103.6</v>
      </c>
      <c r="AF6" s="21">
        <f t="shared" si="4"/>
        <v>106.37</v>
      </c>
      <c r="AG6" s="21">
        <f t="shared" si="4"/>
        <v>102.11</v>
      </c>
      <c r="AH6" s="21">
        <f t="shared" si="4"/>
        <v>101.91</v>
      </c>
      <c r="AI6" s="20" t="str">
        <f>IF(AI7="","",IF(AI7="-","【-】","【"&amp;SUBSTITUTE(TEXT(AI7,"#,##0.00"),"-","△")&amp;"】"))</f>
        <v>【103.61】</v>
      </c>
      <c r="AJ6" s="21" t="str">
        <f>IF(AJ7="",NA(),AJ7)</f>
        <v>-</v>
      </c>
      <c r="AK6" s="20">
        <f t="shared" ref="AK6:AS6" si="5">IF(AK7="",NA(),AK7)</f>
        <v>0</v>
      </c>
      <c r="AL6" s="21">
        <f t="shared" si="5"/>
        <v>20540.509999999998</v>
      </c>
      <c r="AM6" s="21">
        <f t="shared" si="5"/>
        <v>20740.34</v>
      </c>
      <c r="AN6" s="21">
        <f t="shared" si="5"/>
        <v>19824.47</v>
      </c>
      <c r="AO6" s="21" t="str">
        <f t="shared" si="5"/>
        <v>-</v>
      </c>
      <c r="AP6" s="21">
        <f t="shared" si="5"/>
        <v>193.99</v>
      </c>
      <c r="AQ6" s="21">
        <f t="shared" si="5"/>
        <v>139.02000000000001</v>
      </c>
      <c r="AR6" s="21">
        <f t="shared" si="5"/>
        <v>124.9</v>
      </c>
      <c r="AS6" s="21">
        <f t="shared" si="5"/>
        <v>124.8</v>
      </c>
      <c r="AT6" s="20" t="str">
        <f>IF(AT7="","",IF(AT7="-","【-】","【"&amp;SUBSTITUTE(TEXT(AT7,"#,##0.00"),"-","△")&amp;"】"))</f>
        <v>【133.62】</v>
      </c>
      <c r="AU6" s="21" t="str">
        <f>IF(AU7="",NA(),AU7)</f>
        <v>-</v>
      </c>
      <c r="AV6" s="21">
        <f t="shared" ref="AV6:BD6" si="6">IF(AV7="",NA(),AV7)</f>
        <v>8.68</v>
      </c>
      <c r="AW6" s="21">
        <f t="shared" si="6"/>
        <v>9.17</v>
      </c>
      <c r="AX6" s="21">
        <f t="shared" si="6"/>
        <v>10.36</v>
      </c>
      <c r="AY6" s="21">
        <f t="shared" si="6"/>
        <v>7.31</v>
      </c>
      <c r="AZ6" s="21" t="str">
        <f t="shared" si="6"/>
        <v>-</v>
      </c>
      <c r="BA6" s="21">
        <f t="shared" si="6"/>
        <v>26.99</v>
      </c>
      <c r="BB6" s="21">
        <f t="shared" si="6"/>
        <v>29.13</v>
      </c>
      <c r="BC6" s="21">
        <f t="shared" si="6"/>
        <v>33.58</v>
      </c>
      <c r="BD6" s="21">
        <f t="shared" si="6"/>
        <v>35.42</v>
      </c>
      <c r="BE6" s="20" t="str">
        <f>IF(BE7="","",IF(BE7="-","【-】","【"&amp;SUBSTITUTE(TEXT(BE7,"#,##0.00"),"-","△")&amp;"】"))</f>
        <v>【36.94】</v>
      </c>
      <c r="BF6" s="21" t="str">
        <f>IF(BF7="",NA(),BF7)</f>
        <v>-</v>
      </c>
      <c r="BG6" s="21">
        <f t="shared" ref="BG6:BO6" si="7">IF(BG7="",NA(),BG7)</f>
        <v>7877.13</v>
      </c>
      <c r="BH6" s="21">
        <f t="shared" si="7"/>
        <v>124987.9</v>
      </c>
      <c r="BI6" s="21">
        <f t="shared" si="7"/>
        <v>100196.45</v>
      </c>
      <c r="BJ6" s="21">
        <f t="shared" si="7"/>
        <v>91708.160000000003</v>
      </c>
      <c r="BK6" s="21" t="str">
        <f t="shared" si="7"/>
        <v>-</v>
      </c>
      <c r="BL6" s="21">
        <f t="shared" si="7"/>
        <v>826.83</v>
      </c>
      <c r="BM6" s="21">
        <f t="shared" si="7"/>
        <v>867.83</v>
      </c>
      <c r="BN6" s="21">
        <f t="shared" si="7"/>
        <v>778.81</v>
      </c>
      <c r="BO6" s="21">
        <f t="shared" si="7"/>
        <v>718.49</v>
      </c>
      <c r="BP6" s="20" t="str">
        <f>IF(BP7="","",IF(BP7="-","【-】","【"&amp;SUBSTITUTE(TEXT(BP7,"#,##0.00"),"-","△")&amp;"】"))</f>
        <v>【809.19】</v>
      </c>
      <c r="BQ6" s="21" t="str">
        <f>IF(BQ7="",NA(),BQ7)</f>
        <v>-</v>
      </c>
      <c r="BR6" s="21">
        <f t="shared" ref="BR6:BZ6" si="8">IF(BR7="",NA(),BR7)</f>
        <v>61.97</v>
      </c>
      <c r="BS6" s="21">
        <f t="shared" si="8"/>
        <v>9.4700000000000006</v>
      </c>
      <c r="BT6" s="21">
        <f t="shared" si="8"/>
        <v>27.95</v>
      </c>
      <c r="BU6" s="21">
        <f t="shared" si="8"/>
        <v>21.86</v>
      </c>
      <c r="BV6" s="21" t="str">
        <f t="shared" si="8"/>
        <v>-</v>
      </c>
      <c r="BW6" s="21">
        <f t="shared" si="8"/>
        <v>57.31</v>
      </c>
      <c r="BX6" s="21">
        <f t="shared" si="8"/>
        <v>57.08</v>
      </c>
      <c r="BY6" s="21">
        <f t="shared" si="8"/>
        <v>67.23</v>
      </c>
      <c r="BZ6" s="21">
        <f t="shared" si="8"/>
        <v>61.82</v>
      </c>
      <c r="CA6" s="20" t="str">
        <f>IF(CA7="","",IF(CA7="-","【-】","【"&amp;SUBSTITUTE(TEXT(CA7,"#,##0.00"),"-","△")&amp;"】"))</f>
        <v>【57.02】</v>
      </c>
      <c r="CB6" s="21" t="str">
        <f>IF(CB7="",NA(),CB7)</f>
        <v>-</v>
      </c>
      <c r="CC6" s="21">
        <f t="shared" ref="CC6:CK6" si="9">IF(CC7="",NA(),CC7)</f>
        <v>218.15</v>
      </c>
      <c r="CD6" s="21">
        <f t="shared" si="9"/>
        <v>1390.92</v>
      </c>
      <c r="CE6" s="21">
        <f t="shared" si="9"/>
        <v>469.26</v>
      </c>
      <c r="CF6" s="21">
        <f t="shared" si="9"/>
        <v>730.77</v>
      </c>
      <c r="CG6" s="21" t="str">
        <f t="shared" si="9"/>
        <v>-</v>
      </c>
      <c r="CH6" s="21">
        <f t="shared" si="9"/>
        <v>273.52</v>
      </c>
      <c r="CI6" s="21">
        <f t="shared" si="9"/>
        <v>274.99</v>
      </c>
      <c r="CJ6" s="21">
        <f t="shared" si="9"/>
        <v>228.21</v>
      </c>
      <c r="CK6" s="21">
        <f t="shared" si="9"/>
        <v>246.9</v>
      </c>
      <c r="CL6" s="20" t="str">
        <f>IF(CL7="","",IF(CL7="-","【-】","【"&amp;SUBSTITUTE(TEXT(CL7,"#,##0.00"),"-","△")&amp;"】"))</f>
        <v>【273.68】</v>
      </c>
      <c r="CM6" s="21" t="str">
        <f>IF(CM7="",NA(),CM7)</f>
        <v>-</v>
      </c>
      <c r="CN6" s="21">
        <f t="shared" ref="CN6:CV6" si="10">IF(CN7="",NA(),CN7)</f>
        <v>57.73</v>
      </c>
      <c r="CO6" s="21">
        <f t="shared" si="10"/>
        <v>36.590000000000003</v>
      </c>
      <c r="CP6" s="21">
        <f t="shared" si="10"/>
        <v>36.590000000000003</v>
      </c>
      <c r="CQ6" s="21">
        <f t="shared" si="10"/>
        <v>34.15</v>
      </c>
      <c r="CR6" s="21" t="str">
        <f t="shared" si="10"/>
        <v>-</v>
      </c>
      <c r="CS6" s="21">
        <f t="shared" si="10"/>
        <v>50.14</v>
      </c>
      <c r="CT6" s="21">
        <f t="shared" si="10"/>
        <v>54.83</v>
      </c>
      <c r="CU6" s="21">
        <f t="shared" si="10"/>
        <v>54.54</v>
      </c>
      <c r="CV6" s="21">
        <f t="shared" si="10"/>
        <v>52.9</v>
      </c>
      <c r="CW6" s="20" t="str">
        <f>IF(CW7="","",IF(CW7="-","【-】","【"&amp;SUBSTITUTE(TEXT(CW7,"#,##0.00"),"-","△")&amp;"】"))</f>
        <v>【52.55】</v>
      </c>
      <c r="CX6" s="21" t="str">
        <f>IF(CX7="",NA(),CX7)</f>
        <v>-</v>
      </c>
      <c r="CY6" s="21">
        <f t="shared" ref="CY6:DG6" si="11">IF(CY7="",NA(),CY7)</f>
        <v>91.42</v>
      </c>
      <c r="CZ6" s="21">
        <f t="shared" si="11"/>
        <v>80.3</v>
      </c>
      <c r="DA6" s="21">
        <f t="shared" si="11"/>
        <v>80.650000000000006</v>
      </c>
      <c r="DB6" s="21">
        <f t="shared" si="11"/>
        <v>79.66</v>
      </c>
      <c r="DC6" s="21" t="str">
        <f t="shared" si="11"/>
        <v>-</v>
      </c>
      <c r="DD6" s="21">
        <f t="shared" si="11"/>
        <v>84.98</v>
      </c>
      <c r="DE6" s="21">
        <f t="shared" si="11"/>
        <v>84.7</v>
      </c>
      <c r="DF6" s="21">
        <f t="shared" si="11"/>
        <v>90.3</v>
      </c>
      <c r="DG6" s="21">
        <f t="shared" si="11"/>
        <v>90.3</v>
      </c>
      <c r="DH6" s="20" t="str">
        <f>IF(DH7="","",IF(DH7="-","【-】","【"&amp;SUBSTITUTE(TEXT(DH7,"#,##0.00"),"-","△")&amp;"】"))</f>
        <v>【87.30】</v>
      </c>
      <c r="DI6" s="21" t="str">
        <f>IF(DI7="",NA(),DI7)</f>
        <v>-</v>
      </c>
      <c r="DJ6" s="21">
        <f t="shared" ref="DJ6:DR6" si="12">IF(DJ7="",NA(),DJ7)</f>
        <v>3.88</v>
      </c>
      <c r="DK6" s="21">
        <f t="shared" si="12"/>
        <v>7.17</v>
      </c>
      <c r="DL6" s="21">
        <f t="shared" si="12"/>
        <v>10.6</v>
      </c>
      <c r="DM6" s="21">
        <f t="shared" si="12"/>
        <v>14.04</v>
      </c>
      <c r="DN6" s="21" t="str">
        <f t="shared" si="12"/>
        <v>-</v>
      </c>
      <c r="DO6" s="21">
        <f t="shared" si="12"/>
        <v>23.06</v>
      </c>
      <c r="DP6" s="21">
        <f t="shared" si="12"/>
        <v>20.34</v>
      </c>
      <c r="DQ6" s="21">
        <f t="shared" si="12"/>
        <v>28.12</v>
      </c>
      <c r="DR6" s="21">
        <f t="shared" si="12"/>
        <v>28.79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0.01</v>
      </c>
      <c r="EN6" s="21">
        <f t="shared" si="14"/>
        <v>0.01</v>
      </c>
      <c r="EO6" s="20" t="str">
        <f>IF(EO7="","",IF(EO7="-","【-】","【"&amp;SUBSTITUTE(TEXT(EO7,"#,##0.00"),"-","△")&amp;"】"))</f>
        <v>【0.02】</v>
      </c>
    </row>
    <row r="7" spans="1:148" s="22" customFormat="1" x14ac:dyDescent="0.15">
      <c r="A7" s="14"/>
      <c r="B7" s="23">
        <v>2022</v>
      </c>
      <c r="C7" s="23">
        <v>174076</v>
      </c>
      <c r="D7" s="23">
        <v>46</v>
      </c>
      <c r="E7" s="23">
        <v>17</v>
      </c>
      <c r="F7" s="23">
        <v>5</v>
      </c>
      <c r="G7" s="23">
        <v>0</v>
      </c>
      <c r="H7" s="23" t="s">
        <v>96</v>
      </c>
      <c r="I7" s="23" t="s">
        <v>97</v>
      </c>
      <c r="J7" s="23" t="s">
        <v>98</v>
      </c>
      <c r="K7" s="23" t="s">
        <v>99</v>
      </c>
      <c r="L7" s="23" t="s">
        <v>100</v>
      </c>
      <c r="M7" s="23" t="s">
        <v>101</v>
      </c>
      <c r="N7" s="24" t="s">
        <v>102</v>
      </c>
      <c r="O7" s="24">
        <v>57.82</v>
      </c>
      <c r="P7" s="24">
        <v>0.35</v>
      </c>
      <c r="Q7" s="24">
        <v>94.74</v>
      </c>
      <c r="R7" s="24">
        <v>3300</v>
      </c>
      <c r="S7" s="24">
        <v>17119</v>
      </c>
      <c r="T7" s="24">
        <v>89.45</v>
      </c>
      <c r="U7" s="24">
        <v>191.38</v>
      </c>
      <c r="V7" s="24">
        <v>59</v>
      </c>
      <c r="W7" s="24">
        <v>0.14000000000000001</v>
      </c>
      <c r="X7" s="24">
        <v>421.43</v>
      </c>
      <c r="Y7" s="24" t="s">
        <v>102</v>
      </c>
      <c r="Z7" s="24">
        <v>108.92</v>
      </c>
      <c r="AA7" s="24">
        <v>99.91</v>
      </c>
      <c r="AB7" s="24">
        <v>100.03</v>
      </c>
      <c r="AC7" s="24">
        <v>94.9</v>
      </c>
      <c r="AD7" s="24" t="s">
        <v>102</v>
      </c>
      <c r="AE7" s="24">
        <v>103.6</v>
      </c>
      <c r="AF7" s="24">
        <v>106.37</v>
      </c>
      <c r="AG7" s="24">
        <v>102.11</v>
      </c>
      <c r="AH7" s="24">
        <v>101.91</v>
      </c>
      <c r="AI7" s="24">
        <v>103.61</v>
      </c>
      <c r="AJ7" s="24" t="s">
        <v>102</v>
      </c>
      <c r="AK7" s="24">
        <v>0</v>
      </c>
      <c r="AL7" s="24">
        <v>20540.509999999998</v>
      </c>
      <c r="AM7" s="24">
        <v>20740.34</v>
      </c>
      <c r="AN7" s="24">
        <v>19824.47</v>
      </c>
      <c r="AO7" s="24" t="s">
        <v>102</v>
      </c>
      <c r="AP7" s="24">
        <v>193.99</v>
      </c>
      <c r="AQ7" s="24">
        <v>139.02000000000001</v>
      </c>
      <c r="AR7" s="24">
        <v>124.9</v>
      </c>
      <c r="AS7" s="24">
        <v>124.8</v>
      </c>
      <c r="AT7" s="24">
        <v>133.62</v>
      </c>
      <c r="AU7" s="24" t="s">
        <v>102</v>
      </c>
      <c r="AV7" s="24">
        <v>8.68</v>
      </c>
      <c r="AW7" s="24">
        <v>9.17</v>
      </c>
      <c r="AX7" s="24">
        <v>10.36</v>
      </c>
      <c r="AY7" s="24">
        <v>7.31</v>
      </c>
      <c r="AZ7" s="24" t="s">
        <v>102</v>
      </c>
      <c r="BA7" s="24">
        <v>26.99</v>
      </c>
      <c r="BB7" s="24">
        <v>29.13</v>
      </c>
      <c r="BC7" s="24">
        <v>33.58</v>
      </c>
      <c r="BD7" s="24">
        <v>35.42</v>
      </c>
      <c r="BE7" s="24">
        <v>36.94</v>
      </c>
      <c r="BF7" s="24" t="s">
        <v>102</v>
      </c>
      <c r="BG7" s="24">
        <v>7877.13</v>
      </c>
      <c r="BH7" s="24">
        <v>124987.9</v>
      </c>
      <c r="BI7" s="24">
        <v>100196.45</v>
      </c>
      <c r="BJ7" s="24">
        <v>91708.160000000003</v>
      </c>
      <c r="BK7" s="24" t="s">
        <v>102</v>
      </c>
      <c r="BL7" s="24">
        <v>826.83</v>
      </c>
      <c r="BM7" s="24">
        <v>867.83</v>
      </c>
      <c r="BN7" s="24">
        <v>778.81</v>
      </c>
      <c r="BO7" s="24">
        <v>718.49</v>
      </c>
      <c r="BP7" s="24">
        <v>809.19</v>
      </c>
      <c r="BQ7" s="24" t="s">
        <v>102</v>
      </c>
      <c r="BR7" s="24">
        <v>61.97</v>
      </c>
      <c r="BS7" s="24">
        <v>9.4700000000000006</v>
      </c>
      <c r="BT7" s="24">
        <v>27.95</v>
      </c>
      <c r="BU7" s="24">
        <v>21.86</v>
      </c>
      <c r="BV7" s="24" t="s">
        <v>102</v>
      </c>
      <c r="BW7" s="24">
        <v>57.31</v>
      </c>
      <c r="BX7" s="24">
        <v>57.08</v>
      </c>
      <c r="BY7" s="24">
        <v>67.23</v>
      </c>
      <c r="BZ7" s="24">
        <v>61.82</v>
      </c>
      <c r="CA7" s="24">
        <v>57.02</v>
      </c>
      <c r="CB7" s="24" t="s">
        <v>102</v>
      </c>
      <c r="CC7" s="24">
        <v>218.15</v>
      </c>
      <c r="CD7" s="24">
        <v>1390.92</v>
      </c>
      <c r="CE7" s="24">
        <v>469.26</v>
      </c>
      <c r="CF7" s="24">
        <v>730.77</v>
      </c>
      <c r="CG7" s="24" t="s">
        <v>102</v>
      </c>
      <c r="CH7" s="24">
        <v>273.52</v>
      </c>
      <c r="CI7" s="24">
        <v>274.99</v>
      </c>
      <c r="CJ7" s="24">
        <v>228.21</v>
      </c>
      <c r="CK7" s="24">
        <v>246.9</v>
      </c>
      <c r="CL7" s="24">
        <v>273.68</v>
      </c>
      <c r="CM7" s="24" t="s">
        <v>102</v>
      </c>
      <c r="CN7" s="24">
        <v>57.73</v>
      </c>
      <c r="CO7" s="24">
        <v>36.590000000000003</v>
      </c>
      <c r="CP7" s="24">
        <v>36.590000000000003</v>
      </c>
      <c r="CQ7" s="24">
        <v>34.15</v>
      </c>
      <c r="CR7" s="24" t="s">
        <v>102</v>
      </c>
      <c r="CS7" s="24">
        <v>50.14</v>
      </c>
      <c r="CT7" s="24">
        <v>54.83</v>
      </c>
      <c r="CU7" s="24">
        <v>54.54</v>
      </c>
      <c r="CV7" s="24">
        <v>52.9</v>
      </c>
      <c r="CW7" s="24">
        <v>52.55</v>
      </c>
      <c r="CX7" s="24" t="s">
        <v>102</v>
      </c>
      <c r="CY7" s="24">
        <v>91.42</v>
      </c>
      <c r="CZ7" s="24">
        <v>80.3</v>
      </c>
      <c r="DA7" s="24">
        <v>80.650000000000006</v>
      </c>
      <c r="DB7" s="24">
        <v>79.66</v>
      </c>
      <c r="DC7" s="24" t="s">
        <v>102</v>
      </c>
      <c r="DD7" s="24">
        <v>84.98</v>
      </c>
      <c r="DE7" s="24">
        <v>84.7</v>
      </c>
      <c r="DF7" s="24">
        <v>90.3</v>
      </c>
      <c r="DG7" s="24">
        <v>90.3</v>
      </c>
      <c r="DH7" s="24">
        <v>87.3</v>
      </c>
      <c r="DI7" s="24" t="s">
        <v>102</v>
      </c>
      <c r="DJ7" s="24">
        <v>3.88</v>
      </c>
      <c r="DK7" s="24">
        <v>7.17</v>
      </c>
      <c r="DL7" s="24">
        <v>10.6</v>
      </c>
      <c r="DM7" s="24">
        <v>14.04</v>
      </c>
      <c r="DN7" s="24" t="s">
        <v>102</v>
      </c>
      <c r="DO7" s="24">
        <v>23.06</v>
      </c>
      <c r="DP7" s="24">
        <v>20.34</v>
      </c>
      <c r="DQ7" s="24">
        <v>28.12</v>
      </c>
      <c r="DR7" s="24">
        <v>28.79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2023-12-12T01:01:47Z</dcterms:created>
  <dcterms:modified xsi:type="dcterms:W3CDTF">2024-02-21T06:11:19Z</dcterms:modified>
  <cp:category/>
</cp:coreProperties>
</file>