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takai\Desktop\下水\75農集\"/>
    </mc:Choice>
  </mc:AlternateContent>
  <xr:revisionPtr revIDLastSave="0" documentId="13_ncr:1_{4C59B8A7-27F0-4C9C-B86D-4E93E024BB8C}" xr6:coauthVersionLast="47" xr6:coauthVersionMax="47" xr10:uidLastSave="{00000000-0000-0000-0000-000000000000}"/>
  <workbookProtection workbookAlgorithmName="SHA-512" workbookHashValue="G28uODqvugPafZBjroj2/m9c9zR1RvjXgGM7CtanzbiiLCMU8ZIjQlSBYcvT89g7Sj/8DROl2EfxHB1ab9xSzw==" workbookSaltValue="/qN8vRMSPbCrR8ymMaopA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BB10" i="4"/>
  <c r="AL10" i="4"/>
  <c r="AD10" i="4"/>
  <c r="W10" i="4"/>
  <c r="B10" i="4"/>
  <c r="BB8" i="4"/>
  <c r="AT8" i="4"/>
  <c r="AD8" i="4"/>
  <c r="I8" i="4"/>
  <c r="B8"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<sst xmlns="http://schemas.openxmlformats.org/spreadsheetml/2006/main" count="275" uniqueCount="117">
  <si>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</si>
  <si>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</si>
  <si>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</si>
  <si>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</si>
  <si>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</si>
  <si>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</si>
  <si>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</si>
  <si>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</si>
  <si>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</si>
  <si>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</si>
  <si>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</si>
  <si>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</si>
  <si>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</si>
  <si>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</si>
  <si>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</si>
  <si>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</si>
  <si>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</si>
  <si>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</si>
  <si>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</si>
  <si>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</si>
  <si>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</si>
  <si>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</si>
  <si>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</si>
  <si>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</si>
  <si>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</si>
  <si>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</si>
  <si>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</si>
  <si>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</si>
  <si>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</si>
  <si>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</si>
  <si>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</si>
  <si>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</si>
  <si>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</si>
  <si>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</si>
  <si>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</si>
  <si>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</si>
  <si>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</si>
  <si>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</si>
  <si>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</si>
  <si>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</si>
  <si>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</si>
  <si>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</si>
  <si>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</si>
  <si>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</si>
  <si>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</si>
  <si>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</si>
  <si>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</si>
  <si>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</si>
  <si>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</si>
  <si>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</si>
  <si>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</si>
  <si>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</si>
  <si>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</si>
  <si>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</si>
  <si>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</si>
  <si>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</si>
  <si>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</si>
  <si>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</si>
  <si>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</si>
  <si>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</si>
  <si>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</si>
  <si>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</si>
  <si>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</si>
  <si>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</si>
  <si>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</si>
  <si>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</si>
  <si>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</si>
  <si>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</si>
  <si>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</si>
  <si>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</si>
  <si>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</si>
  <si>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</si>
  <si>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</si>
  <si>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</si>
  <si>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</si>
  <si>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</si>
  <si>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</si>
  <si>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</si>
  <si>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</si>
  <si>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</si>
  <si>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</si>
  <si>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</si>
  <si>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</si>
  <si>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</si>
  <si>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</si>
  <si>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</si>
  <si>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</si>
  <si>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</si>
  <si>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</si>
  <si>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</si>
  <si>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</si>
  <si>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</si>
  <si>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</si>
  <si>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</si>
  <si>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</si>
  <si>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</si>
  <si>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</si>
  <si>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</si>
  <si>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</si>
  <si>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</si>
  <si>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</si>
  <si>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</si>
  <si>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</si>
  <si>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</si>
  <si>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</si>
  <si>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</si>
  <si>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</si>
  <si>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</si>
  <si>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</si>
  <si>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</si>
  <si>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</si>
  <si>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</si>
  <si>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</si>
  <si>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</si>
  <si>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③当該年度に更新した管渠延長の割合を表す管渠改善率については、農業集落排水事業の整備開始年度が昭和61年5月であり下水道管渠の標準耐用年数50年を経過した管渠がないこと、管渠修繕の必要もなかったことが要因で老朽化に伴う実績はない。今後は改築等の財源の確保や経営に与える影響等を踏まえた分析を行った上で、計画的かつ適正な維持管理を図る必要がある。</t>
    <phoneticPr fontId="4"/>
  </si>
  <si>
    <t>資本費以外の維持管理費については使用料収入だけでは賄うことができず、基準外の繰入を行っており厳しい経営状況にある。人口の減少が著しい事から、経費回収率は減少傾向にあり、今後は浄化槽への転換も視野に入れつつ、効率的な事業展開を、比較検討しながら進めていく必要がある。</t>
    <rPh sb="70" eb="72">
      <t>ケイヒ</t>
    </rPh>
    <rPh sb="76" eb="78">
      <t>ゲンショウ</t>
    </rPh>
    <rPh sb="78" eb="80">
      <t>ケイコウ</t>
    </rPh>
    <rPh sb="95" eb="97">
      <t>シヤ</t>
    </rPh>
    <rPh sb="98" eb="99">
      <t>イ</t>
    </rPh>
    <rPh sb="126" eb="128">
      <t>ヒツヨウ</t>
    </rPh>
    <phoneticPr fontId="4"/>
  </si>
  <si>
    <t>令和2年度より公営企業会計に移行したことで、当年度分析表はR02以降の表記となっている。
①経常収支比率：当該指標は97.30％であり、100％を下回っている（赤字）。一般会計の基準外繰入により補填している状況にある。
②累積欠損金比率：前年度と比較して下がっており、類似団体と比較すると低い数値となっている。
③流動比率は、100％以上が望ましいとなっているが、10.01％であり、類似団体と比較しても低い状況である。流動負債の大半を占める企業債の償還金が要因となっている。
④企業債残高対事業規模比率：類似団体と比較して低い水準にある。
⑤経費回収率：当該指標は78.55％であり、類似団体と比べると高い数字となった。
⑥汚水処理原価：前年度と比較すると減少した。
⑦施設利用率：前年度に比べて悪化しており、類似団体と同水準である。節水器具の普及や人口減少等により、今後さらに悪化すると予想される。
⑧水洗化率：類似団体と同水準であり、前年度と比較し微減となった。</t>
    <rPh sb="80" eb="82">
      <t>アカジ</t>
    </rPh>
    <rPh sb="116" eb="118">
      <t>ヒリツ</t>
    </rPh>
    <rPh sb="119" eb="122">
      <t>ゼンネンド</t>
    </rPh>
    <rPh sb="123" eb="125">
      <t>ヒカク</t>
    </rPh>
    <rPh sb="127" eb="128">
      <t>サ</t>
    </rPh>
    <rPh sb="298" eb="299">
      <t>クラ</t>
    </rPh>
    <rPh sb="302" eb="303">
      <t>タカ</t>
    </rPh>
    <rPh sb="304" eb="306">
      <t>スウジ</t>
    </rPh>
    <rPh sb="320" eb="323">
      <t>ゼンネンド</t>
    </rPh>
    <rPh sb="324" eb="326">
      <t>ヒカク</t>
    </rPh>
    <rPh sb="329" eb="331">
      <t>ゲンショウ</t>
    </rPh>
    <rPh sb="340" eb="341">
      <t>リツ</t>
    </rPh>
    <rPh sb="342" eb="345">
      <t>ゼンネンド</t>
    </rPh>
    <rPh sb="346" eb="347">
      <t>クラ</t>
    </rPh>
    <rPh sb="349" eb="351">
      <t>アッカ</t>
    </rPh>
    <rPh sb="361" eb="364">
      <t>ドウスイジュン</t>
    </rPh>
    <rPh sb="385" eb="387">
      <t>コンゴ</t>
    </rPh>
    <rPh sb="390" eb="392">
      <t>アッカ</t>
    </rPh>
    <rPh sb="395" eb="397">
      <t>ヨソウ</t>
    </rPh>
    <rPh sb="403" eb="407">
      <t>スイセンカリツ</t>
    </rPh>
    <rPh sb="413" eb="416">
      <t>ドウスイジュン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</si>
</sst>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358-4AF0-AE8E-2913B29CC69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0.01</c:v>
                </c:pt>
                <c:pt idx="4">
                  <c:v>0.01</c:v>
                </c:pt>
              </c:numCache>
            </c:numRef>
          </c:val>
          <c:smooth val="0"/>
          <c:extLst>
            <c:ext xmlns:c16="http://schemas.microsoft.com/office/drawing/2014/chart" uri="{C3380CC4-5D6E-409C-BE32-E72D297353CC}">
              <c16:uniqueId val="{00000001-1358-4AF0-AE8E-2913B29CC69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formatCode="#,##0.00;&quot;△&quot;#,##0.00">
                  <c:v>0</c:v>
                </c:pt>
                <c:pt idx="3">
                  <c:v>58.78</c:v>
                </c:pt>
                <c:pt idx="4">
                  <c:v>51.27</c:v>
                </c:pt>
              </c:numCache>
            </c:numRef>
          </c:val>
          <c:extLst>
            <c:ext xmlns:c16="http://schemas.microsoft.com/office/drawing/2014/chart" uri="{C3380CC4-5D6E-409C-BE32-E72D297353CC}">
              <c16:uniqueId val="{00000000-55AE-4C36-ADBF-D7FA54187E5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55.26</c:v>
                </c:pt>
                <c:pt idx="3">
                  <c:v>54.54</c:v>
                </c:pt>
                <c:pt idx="4">
                  <c:v>52.9</c:v>
                </c:pt>
              </c:numCache>
            </c:numRef>
          </c:val>
          <c:smooth val="0"/>
          <c:extLst>
            <c:ext xmlns:c16="http://schemas.microsoft.com/office/drawing/2014/chart" uri="{C3380CC4-5D6E-409C-BE32-E72D297353CC}">
              <c16:uniqueId val="{00000001-55AE-4C36-ADBF-D7FA54187E5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91.49</c:v>
                </c:pt>
                <c:pt idx="3">
                  <c:v>93.16</c:v>
                </c:pt>
                <c:pt idx="4">
                  <c:v>92.46</c:v>
                </c:pt>
              </c:numCache>
            </c:numRef>
          </c:val>
          <c:extLst>
            <c:ext xmlns:c16="http://schemas.microsoft.com/office/drawing/2014/chart" uri="{C3380CC4-5D6E-409C-BE32-E72D297353CC}">
              <c16:uniqueId val="{00000000-1A4F-4D45-A1F1-A1E9F3D74C9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90.52</c:v>
                </c:pt>
                <c:pt idx="3">
                  <c:v>90.3</c:v>
                </c:pt>
                <c:pt idx="4">
                  <c:v>90.3</c:v>
                </c:pt>
              </c:numCache>
            </c:numRef>
          </c:val>
          <c:smooth val="0"/>
          <c:extLst>
            <c:ext xmlns:c16="http://schemas.microsoft.com/office/drawing/2014/chart" uri="{C3380CC4-5D6E-409C-BE32-E72D297353CC}">
              <c16:uniqueId val="{00000001-1A4F-4D45-A1F1-A1E9F3D74C9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98.28</c:v>
                </c:pt>
                <c:pt idx="3">
                  <c:v>96.61</c:v>
                </c:pt>
                <c:pt idx="4">
                  <c:v>97.3</c:v>
                </c:pt>
              </c:numCache>
            </c:numRef>
          </c:val>
          <c:extLst>
            <c:ext xmlns:c16="http://schemas.microsoft.com/office/drawing/2014/chart" uri="{C3380CC4-5D6E-409C-BE32-E72D297353CC}">
              <c16:uniqueId val="{00000000-3CCC-4C72-A7CD-C2A98E8E1EF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103.09</c:v>
                </c:pt>
                <c:pt idx="3">
                  <c:v>102.11</c:v>
                </c:pt>
                <c:pt idx="4">
                  <c:v>101.91</c:v>
                </c:pt>
              </c:numCache>
            </c:numRef>
          </c:val>
          <c:smooth val="0"/>
          <c:extLst>
            <c:ext xmlns:c16="http://schemas.microsoft.com/office/drawing/2014/chart" uri="{C3380CC4-5D6E-409C-BE32-E72D297353CC}">
              <c16:uniqueId val="{00000001-3CCC-4C72-A7CD-C2A98E8E1EF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3.84</c:v>
                </c:pt>
                <c:pt idx="3">
                  <c:v>7.46</c:v>
                </c:pt>
                <c:pt idx="4">
                  <c:v>10.93</c:v>
                </c:pt>
              </c:numCache>
            </c:numRef>
          </c:val>
          <c:extLst>
            <c:ext xmlns:c16="http://schemas.microsoft.com/office/drawing/2014/chart" uri="{C3380CC4-5D6E-409C-BE32-E72D297353CC}">
              <c16:uniqueId val="{00000000-89CA-43E6-8CFD-9EA84775D80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24.8</c:v>
                </c:pt>
                <c:pt idx="3">
                  <c:v>28.12</c:v>
                </c:pt>
                <c:pt idx="4">
                  <c:v>28.79</c:v>
                </c:pt>
              </c:numCache>
            </c:numRef>
          </c:val>
          <c:smooth val="0"/>
          <c:extLst>
            <c:ext xmlns:c16="http://schemas.microsoft.com/office/drawing/2014/chart" uri="{C3380CC4-5D6E-409C-BE32-E72D297353CC}">
              <c16:uniqueId val="{00000001-89CA-43E6-8CFD-9EA84775D80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018-438B-AB13-021E98B3ABE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A018-438B-AB13-021E98B3ABE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64.81</c:v>
                </c:pt>
                <c:pt idx="3">
                  <c:v>88.23</c:v>
                </c:pt>
                <c:pt idx="4">
                  <c:v>108.86</c:v>
                </c:pt>
              </c:numCache>
            </c:numRef>
          </c:val>
          <c:extLst>
            <c:ext xmlns:c16="http://schemas.microsoft.com/office/drawing/2014/chart" uri="{C3380CC4-5D6E-409C-BE32-E72D297353CC}">
              <c16:uniqueId val="{00000000-01A6-4906-9506-ACA0205A2C0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101.24</c:v>
                </c:pt>
                <c:pt idx="3">
                  <c:v>124.9</c:v>
                </c:pt>
                <c:pt idx="4">
                  <c:v>124.8</c:v>
                </c:pt>
              </c:numCache>
            </c:numRef>
          </c:val>
          <c:smooth val="0"/>
          <c:extLst>
            <c:ext xmlns:c16="http://schemas.microsoft.com/office/drawing/2014/chart" uri="{C3380CC4-5D6E-409C-BE32-E72D297353CC}">
              <c16:uniqueId val="{00000001-01A6-4906-9506-ACA0205A2C0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14.49</c:v>
                </c:pt>
                <c:pt idx="3">
                  <c:v>7.36</c:v>
                </c:pt>
                <c:pt idx="4">
                  <c:v>10.01</c:v>
                </c:pt>
              </c:numCache>
            </c:numRef>
          </c:val>
          <c:extLst>
            <c:ext xmlns:c16="http://schemas.microsoft.com/office/drawing/2014/chart" uri="{C3380CC4-5D6E-409C-BE32-E72D297353CC}">
              <c16:uniqueId val="{00000000-B1F9-4EDD-ACED-EC2EE6F977F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37.24</c:v>
                </c:pt>
                <c:pt idx="3">
                  <c:v>33.58</c:v>
                </c:pt>
                <c:pt idx="4">
                  <c:v>35.42</c:v>
                </c:pt>
              </c:numCache>
            </c:numRef>
          </c:val>
          <c:smooth val="0"/>
          <c:extLst>
            <c:ext xmlns:c16="http://schemas.microsoft.com/office/drawing/2014/chart" uri="{C3380CC4-5D6E-409C-BE32-E72D297353CC}">
              <c16:uniqueId val="{00000001-B1F9-4EDD-ACED-EC2EE6F977F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4.7</c:v>
                </c:pt>
                <c:pt idx="3">
                  <c:v>421.21</c:v>
                </c:pt>
                <c:pt idx="4">
                  <c:v>593.07000000000005</c:v>
                </c:pt>
              </c:numCache>
            </c:numRef>
          </c:val>
          <c:extLst>
            <c:ext xmlns:c16="http://schemas.microsoft.com/office/drawing/2014/chart" uri="{C3380CC4-5D6E-409C-BE32-E72D297353CC}">
              <c16:uniqueId val="{00000000-2730-4426-9522-EE87A1428C5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783.8</c:v>
                </c:pt>
                <c:pt idx="3">
                  <c:v>778.81</c:v>
                </c:pt>
                <c:pt idx="4">
                  <c:v>718.49</c:v>
                </c:pt>
              </c:numCache>
            </c:numRef>
          </c:val>
          <c:smooth val="0"/>
          <c:extLst>
            <c:ext xmlns:c16="http://schemas.microsoft.com/office/drawing/2014/chart" uri="{C3380CC4-5D6E-409C-BE32-E72D297353CC}">
              <c16:uniqueId val="{00000001-2730-4426-9522-EE87A1428C5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84.58</c:v>
                </c:pt>
                <c:pt idx="3">
                  <c:v>67.260000000000005</c:v>
                </c:pt>
                <c:pt idx="4">
                  <c:v>78.55</c:v>
                </c:pt>
              </c:numCache>
            </c:numRef>
          </c:val>
          <c:extLst>
            <c:ext xmlns:c16="http://schemas.microsoft.com/office/drawing/2014/chart" uri="{C3380CC4-5D6E-409C-BE32-E72D297353CC}">
              <c16:uniqueId val="{00000000-EF14-46C0-A6AB-84C51763E1F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68.11</c:v>
                </c:pt>
                <c:pt idx="3">
                  <c:v>67.23</c:v>
                </c:pt>
                <c:pt idx="4">
                  <c:v>61.82</c:v>
                </c:pt>
              </c:numCache>
            </c:numRef>
          </c:val>
          <c:smooth val="0"/>
          <c:extLst>
            <c:ext xmlns:c16="http://schemas.microsoft.com/office/drawing/2014/chart" uri="{C3380CC4-5D6E-409C-BE32-E72D297353CC}">
              <c16:uniqueId val="{00000001-EF14-46C0-A6AB-84C51763E1F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193.91</c:v>
                </c:pt>
                <c:pt idx="3">
                  <c:v>246.38</c:v>
                </c:pt>
                <c:pt idx="4">
                  <c:v>205.98</c:v>
                </c:pt>
              </c:numCache>
            </c:numRef>
          </c:val>
          <c:extLst>
            <c:ext xmlns:c16="http://schemas.microsoft.com/office/drawing/2014/chart" uri="{C3380CC4-5D6E-409C-BE32-E72D297353CC}">
              <c16:uniqueId val="{00000000-C75D-43A2-9D54-BCAC54DE9C4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222.41</c:v>
                </c:pt>
                <c:pt idx="3">
                  <c:v>228.21</c:v>
                </c:pt>
                <c:pt idx="4">
                  <c:v>246.9</c:v>
                </c:pt>
              </c:numCache>
            </c:numRef>
          </c:val>
          <c:smooth val="0"/>
          <c:extLst>
            <c:ext xmlns:c16="http://schemas.microsoft.com/office/drawing/2014/chart" uri="{C3380CC4-5D6E-409C-BE32-E72D297353CC}">
              <c16:uniqueId val="{00000001-C75D-43A2-9D54-BCAC54DE9C4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石川県　能登町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5">
        <f>データ!S6</f>
        <v>15636</v>
      </c>
      <c r="AM8" s="45"/>
      <c r="AN8" s="45"/>
      <c r="AO8" s="45"/>
      <c r="AP8" s="45"/>
      <c r="AQ8" s="45"/>
      <c r="AR8" s="45"/>
      <c r="AS8" s="45"/>
      <c r="AT8" s="46">
        <f>データ!T6</f>
        <v>273.27</v>
      </c>
      <c r="AU8" s="46"/>
      <c r="AV8" s="46"/>
      <c r="AW8" s="46"/>
      <c r="AX8" s="46"/>
      <c r="AY8" s="46"/>
      <c r="AZ8" s="46"/>
      <c r="BA8" s="46"/>
      <c r="BB8" s="46">
        <f>データ!U6</f>
        <v>57.22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59.21</v>
      </c>
      <c r="J10" s="46"/>
      <c r="K10" s="46"/>
      <c r="L10" s="46"/>
      <c r="M10" s="46"/>
      <c r="N10" s="46"/>
      <c r="O10" s="46"/>
      <c r="P10" s="46">
        <f>データ!P6</f>
        <v>19.07</v>
      </c>
      <c r="Q10" s="46"/>
      <c r="R10" s="46"/>
      <c r="S10" s="46"/>
      <c r="T10" s="46"/>
      <c r="U10" s="46"/>
      <c r="V10" s="46"/>
      <c r="W10" s="46">
        <f>データ!Q6</f>
        <v>68.69</v>
      </c>
      <c r="X10" s="46"/>
      <c r="Y10" s="46"/>
      <c r="Z10" s="46"/>
      <c r="AA10" s="46"/>
      <c r="AB10" s="46"/>
      <c r="AC10" s="46"/>
      <c r="AD10" s="45">
        <f>データ!R6</f>
        <v>3300</v>
      </c>
      <c r="AE10" s="45"/>
      <c r="AF10" s="45"/>
      <c r="AG10" s="45"/>
      <c r="AH10" s="45"/>
      <c r="AI10" s="45"/>
      <c r="AJ10" s="45"/>
      <c r="AK10" s="2"/>
      <c r="AL10" s="45">
        <f>データ!V6</f>
        <v>2946</v>
      </c>
      <c r="AM10" s="45"/>
      <c r="AN10" s="45"/>
      <c r="AO10" s="45"/>
      <c r="AP10" s="45"/>
      <c r="AQ10" s="45"/>
      <c r="AR10" s="45"/>
      <c r="AS10" s="45"/>
      <c r="AT10" s="46">
        <f>データ!W6</f>
        <v>3.93</v>
      </c>
      <c r="AU10" s="46"/>
      <c r="AV10" s="46"/>
      <c r="AW10" s="46"/>
      <c r="AX10" s="46"/>
      <c r="AY10" s="46"/>
      <c r="AZ10" s="46"/>
      <c r="BA10" s="46"/>
      <c r="BB10" s="46">
        <f>データ!X6</f>
        <v>749.62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b1YaVdZWGnfgGF9ikWT9ygyHXy5sCZ/vHET7Y1oq6q3FbD9s5jlj90UfWaXN7OvT9+t0JtukQR/dDx7DTKoStQ==" saltValue="BVDF1NI0kqzqjrnICEEHk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174637</v>
      </c>
      <c r="D6" s="19">
        <f t="shared" si="3"/>
        <v>46</v>
      </c>
      <c r="E6" s="19">
        <f t="shared" si="3"/>
        <v>17</v>
      </c>
      <c r="F6" s="19">
        <f t="shared" si="3"/>
        <v>5</v>
      </c>
      <c r="G6" s="19">
        <f t="shared" si="3"/>
        <v>0</v>
      </c>
      <c r="H6" s="19" t="str">
        <f t="shared" si="3"/>
        <v>石川県　能登町</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59.21</v>
      </c>
      <c r="P6" s="20">
        <f t="shared" si="3"/>
        <v>19.07</v>
      </c>
      <c r="Q6" s="20">
        <f t="shared" si="3"/>
        <v>68.69</v>
      </c>
      <c r="R6" s="20">
        <f t="shared" si="3"/>
        <v>3300</v>
      </c>
      <c r="S6" s="20">
        <f t="shared" si="3"/>
        <v>15636</v>
      </c>
      <c r="T6" s="20">
        <f t="shared" si="3"/>
        <v>273.27</v>
      </c>
      <c r="U6" s="20">
        <f t="shared" si="3"/>
        <v>57.22</v>
      </c>
      <c r="V6" s="20">
        <f t="shared" si="3"/>
        <v>2946</v>
      </c>
      <c r="W6" s="20">
        <f t="shared" si="3"/>
        <v>3.93</v>
      </c>
      <c r="X6" s="20">
        <f t="shared" si="3"/>
        <v>749.62</v>
      </c>
      <c r="Y6" s="21" t="str">
        <f>IF(Y7="",NA(),Y7)</f>
        <v>-</v>
      </c>
      <c r="Z6" s="21" t="str">
        <f t="shared" ref="Z6:AH6" si="4">IF(Z7="",NA(),Z7)</f>
        <v>-</v>
      </c>
      <c r="AA6" s="21">
        <f t="shared" si="4"/>
        <v>98.28</v>
      </c>
      <c r="AB6" s="21">
        <f t="shared" si="4"/>
        <v>96.61</v>
      </c>
      <c r="AC6" s="21">
        <f t="shared" si="4"/>
        <v>97.3</v>
      </c>
      <c r="AD6" s="21" t="str">
        <f t="shared" si="4"/>
        <v>-</v>
      </c>
      <c r="AE6" s="21" t="str">
        <f t="shared" si="4"/>
        <v>-</v>
      </c>
      <c r="AF6" s="21">
        <f t="shared" si="4"/>
        <v>103.09</v>
      </c>
      <c r="AG6" s="21">
        <f t="shared" si="4"/>
        <v>102.11</v>
      </c>
      <c r="AH6" s="21">
        <f t="shared" si="4"/>
        <v>101.91</v>
      </c>
      <c r="AI6" s="20" t="str">
        <f>IF(AI7="","",IF(AI7="-","【-】","【"&amp;SUBSTITUTE(TEXT(AI7,"#,##0.00"),"-","△")&amp;"】"))</f>
        <v>【103.61】</v>
      </c>
      <c r="AJ6" s="21" t="str">
        <f>IF(AJ7="",NA(),AJ7)</f>
        <v>-</v>
      </c>
      <c r="AK6" s="21" t="str">
        <f t="shared" ref="AK6:AS6" si="5">IF(AK7="",NA(),AK7)</f>
        <v>-</v>
      </c>
      <c r="AL6" s="21">
        <f t="shared" si="5"/>
        <v>64.81</v>
      </c>
      <c r="AM6" s="21">
        <f t="shared" si="5"/>
        <v>88.23</v>
      </c>
      <c r="AN6" s="21">
        <f t="shared" si="5"/>
        <v>108.86</v>
      </c>
      <c r="AO6" s="21" t="str">
        <f t="shared" si="5"/>
        <v>-</v>
      </c>
      <c r="AP6" s="21" t="str">
        <f t="shared" si="5"/>
        <v>-</v>
      </c>
      <c r="AQ6" s="21">
        <f t="shared" si="5"/>
        <v>101.24</v>
      </c>
      <c r="AR6" s="21">
        <f t="shared" si="5"/>
        <v>124.9</v>
      </c>
      <c r="AS6" s="21">
        <f t="shared" si="5"/>
        <v>124.8</v>
      </c>
      <c r="AT6" s="20" t="str">
        <f>IF(AT7="","",IF(AT7="-","【-】","【"&amp;SUBSTITUTE(TEXT(AT7,"#,##0.00"),"-","△")&amp;"】"))</f>
        <v>【133.62】</v>
      </c>
      <c r="AU6" s="21" t="str">
        <f>IF(AU7="",NA(),AU7)</f>
        <v>-</v>
      </c>
      <c r="AV6" s="21" t="str">
        <f t="shared" ref="AV6:BD6" si="6">IF(AV7="",NA(),AV7)</f>
        <v>-</v>
      </c>
      <c r="AW6" s="21">
        <f t="shared" si="6"/>
        <v>14.49</v>
      </c>
      <c r="AX6" s="21">
        <f t="shared" si="6"/>
        <v>7.36</v>
      </c>
      <c r="AY6" s="21">
        <f t="shared" si="6"/>
        <v>10.01</v>
      </c>
      <c r="AZ6" s="21" t="str">
        <f t="shared" si="6"/>
        <v>-</v>
      </c>
      <c r="BA6" s="21" t="str">
        <f t="shared" si="6"/>
        <v>-</v>
      </c>
      <c r="BB6" s="21">
        <f t="shared" si="6"/>
        <v>37.24</v>
      </c>
      <c r="BC6" s="21">
        <f t="shared" si="6"/>
        <v>33.58</v>
      </c>
      <c r="BD6" s="21">
        <f t="shared" si="6"/>
        <v>35.42</v>
      </c>
      <c r="BE6" s="20" t="str">
        <f>IF(BE7="","",IF(BE7="-","【-】","【"&amp;SUBSTITUTE(TEXT(BE7,"#,##0.00"),"-","△")&amp;"】"))</f>
        <v>【36.94】</v>
      </c>
      <c r="BF6" s="21" t="str">
        <f>IF(BF7="",NA(),BF7)</f>
        <v>-</v>
      </c>
      <c r="BG6" s="21" t="str">
        <f t="shared" ref="BG6:BO6" si="7">IF(BG7="",NA(),BG7)</f>
        <v>-</v>
      </c>
      <c r="BH6" s="21">
        <f t="shared" si="7"/>
        <v>4.7</v>
      </c>
      <c r="BI6" s="21">
        <f t="shared" si="7"/>
        <v>421.21</v>
      </c>
      <c r="BJ6" s="21">
        <f t="shared" si="7"/>
        <v>593.07000000000005</v>
      </c>
      <c r="BK6" s="21" t="str">
        <f t="shared" si="7"/>
        <v>-</v>
      </c>
      <c r="BL6" s="21" t="str">
        <f t="shared" si="7"/>
        <v>-</v>
      </c>
      <c r="BM6" s="21">
        <f t="shared" si="7"/>
        <v>783.8</v>
      </c>
      <c r="BN6" s="21">
        <f t="shared" si="7"/>
        <v>778.81</v>
      </c>
      <c r="BO6" s="21">
        <f t="shared" si="7"/>
        <v>718.49</v>
      </c>
      <c r="BP6" s="20" t="str">
        <f>IF(BP7="","",IF(BP7="-","【-】","【"&amp;SUBSTITUTE(TEXT(BP7,"#,##0.00"),"-","△")&amp;"】"))</f>
        <v>【809.19】</v>
      </c>
      <c r="BQ6" s="21" t="str">
        <f>IF(BQ7="",NA(),BQ7)</f>
        <v>-</v>
      </c>
      <c r="BR6" s="21" t="str">
        <f t="shared" ref="BR6:BZ6" si="8">IF(BR7="",NA(),BR7)</f>
        <v>-</v>
      </c>
      <c r="BS6" s="21">
        <f t="shared" si="8"/>
        <v>84.58</v>
      </c>
      <c r="BT6" s="21">
        <f t="shared" si="8"/>
        <v>67.260000000000005</v>
      </c>
      <c r="BU6" s="21">
        <f t="shared" si="8"/>
        <v>78.55</v>
      </c>
      <c r="BV6" s="21" t="str">
        <f t="shared" si="8"/>
        <v>-</v>
      </c>
      <c r="BW6" s="21" t="str">
        <f t="shared" si="8"/>
        <v>-</v>
      </c>
      <c r="BX6" s="21">
        <f t="shared" si="8"/>
        <v>68.11</v>
      </c>
      <c r="BY6" s="21">
        <f t="shared" si="8"/>
        <v>67.23</v>
      </c>
      <c r="BZ6" s="21">
        <f t="shared" si="8"/>
        <v>61.82</v>
      </c>
      <c r="CA6" s="20" t="str">
        <f>IF(CA7="","",IF(CA7="-","【-】","【"&amp;SUBSTITUTE(TEXT(CA7,"#,##0.00"),"-","△")&amp;"】"))</f>
        <v>【57.02】</v>
      </c>
      <c r="CB6" s="21" t="str">
        <f>IF(CB7="",NA(),CB7)</f>
        <v>-</v>
      </c>
      <c r="CC6" s="21" t="str">
        <f t="shared" ref="CC6:CK6" si="9">IF(CC7="",NA(),CC7)</f>
        <v>-</v>
      </c>
      <c r="CD6" s="21">
        <f t="shared" si="9"/>
        <v>193.91</v>
      </c>
      <c r="CE6" s="21">
        <f t="shared" si="9"/>
        <v>246.38</v>
      </c>
      <c r="CF6" s="21">
        <f t="shared" si="9"/>
        <v>205.98</v>
      </c>
      <c r="CG6" s="21" t="str">
        <f t="shared" si="9"/>
        <v>-</v>
      </c>
      <c r="CH6" s="21" t="str">
        <f t="shared" si="9"/>
        <v>-</v>
      </c>
      <c r="CI6" s="21">
        <f t="shared" si="9"/>
        <v>222.41</v>
      </c>
      <c r="CJ6" s="21">
        <f t="shared" si="9"/>
        <v>228.21</v>
      </c>
      <c r="CK6" s="21">
        <f t="shared" si="9"/>
        <v>246.9</v>
      </c>
      <c r="CL6" s="20" t="str">
        <f>IF(CL7="","",IF(CL7="-","【-】","【"&amp;SUBSTITUTE(TEXT(CL7,"#,##0.00"),"-","△")&amp;"】"))</f>
        <v>【273.68】</v>
      </c>
      <c r="CM6" s="21" t="str">
        <f>IF(CM7="",NA(),CM7)</f>
        <v>-</v>
      </c>
      <c r="CN6" s="21" t="str">
        <f t="shared" ref="CN6:CV6" si="10">IF(CN7="",NA(),CN7)</f>
        <v>-</v>
      </c>
      <c r="CO6" s="20">
        <f t="shared" si="10"/>
        <v>0</v>
      </c>
      <c r="CP6" s="21">
        <f t="shared" si="10"/>
        <v>58.78</v>
      </c>
      <c r="CQ6" s="21">
        <f t="shared" si="10"/>
        <v>51.27</v>
      </c>
      <c r="CR6" s="21" t="str">
        <f t="shared" si="10"/>
        <v>-</v>
      </c>
      <c r="CS6" s="21" t="str">
        <f t="shared" si="10"/>
        <v>-</v>
      </c>
      <c r="CT6" s="21">
        <f t="shared" si="10"/>
        <v>55.26</v>
      </c>
      <c r="CU6" s="21">
        <f t="shared" si="10"/>
        <v>54.54</v>
      </c>
      <c r="CV6" s="21">
        <f t="shared" si="10"/>
        <v>52.9</v>
      </c>
      <c r="CW6" s="20" t="str">
        <f>IF(CW7="","",IF(CW7="-","【-】","【"&amp;SUBSTITUTE(TEXT(CW7,"#,##0.00"),"-","△")&amp;"】"))</f>
        <v>【52.55】</v>
      </c>
      <c r="CX6" s="21" t="str">
        <f>IF(CX7="",NA(),CX7)</f>
        <v>-</v>
      </c>
      <c r="CY6" s="21" t="str">
        <f t="shared" ref="CY6:DG6" si="11">IF(CY7="",NA(),CY7)</f>
        <v>-</v>
      </c>
      <c r="CZ6" s="21">
        <f t="shared" si="11"/>
        <v>91.49</v>
      </c>
      <c r="DA6" s="21">
        <f t="shared" si="11"/>
        <v>93.16</v>
      </c>
      <c r="DB6" s="21">
        <f t="shared" si="11"/>
        <v>92.46</v>
      </c>
      <c r="DC6" s="21" t="str">
        <f t="shared" si="11"/>
        <v>-</v>
      </c>
      <c r="DD6" s="21" t="str">
        <f t="shared" si="11"/>
        <v>-</v>
      </c>
      <c r="DE6" s="21">
        <f t="shared" si="11"/>
        <v>90.52</v>
      </c>
      <c r="DF6" s="21">
        <f t="shared" si="11"/>
        <v>90.3</v>
      </c>
      <c r="DG6" s="21">
        <f t="shared" si="11"/>
        <v>90.3</v>
      </c>
      <c r="DH6" s="20" t="str">
        <f>IF(DH7="","",IF(DH7="-","【-】","【"&amp;SUBSTITUTE(TEXT(DH7,"#,##0.00"),"-","△")&amp;"】"))</f>
        <v>【87.30】</v>
      </c>
      <c r="DI6" s="21" t="str">
        <f>IF(DI7="",NA(),DI7)</f>
        <v>-</v>
      </c>
      <c r="DJ6" s="21" t="str">
        <f t="shared" ref="DJ6:DR6" si="12">IF(DJ7="",NA(),DJ7)</f>
        <v>-</v>
      </c>
      <c r="DK6" s="21">
        <f t="shared" si="12"/>
        <v>3.84</v>
      </c>
      <c r="DL6" s="21">
        <f t="shared" si="12"/>
        <v>7.46</v>
      </c>
      <c r="DM6" s="21">
        <f t="shared" si="12"/>
        <v>10.93</v>
      </c>
      <c r="DN6" s="21" t="str">
        <f t="shared" si="12"/>
        <v>-</v>
      </c>
      <c r="DO6" s="21" t="str">
        <f t="shared" si="12"/>
        <v>-</v>
      </c>
      <c r="DP6" s="21">
        <f t="shared" si="12"/>
        <v>24.8</v>
      </c>
      <c r="DQ6" s="21">
        <f t="shared" si="12"/>
        <v>28.12</v>
      </c>
      <c r="DR6" s="21">
        <f t="shared" si="12"/>
        <v>28.79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1">
        <f t="shared" si="14"/>
        <v>0.01</v>
      </c>
      <c r="EN6" s="21">
        <f t="shared" si="14"/>
        <v>0.01</v>
      </c>
      <c r="EO6" s="20" t="str">
        <f>IF(EO7="","",IF(EO7="-","【-】","【"&amp;SUBSTITUTE(TEXT(EO7,"#,##0.00"),"-","△")&amp;"】"))</f>
        <v>【0.02】</v>
      </c>
    </row>
    <row r="7" spans="1:148" s="22" customFormat="1" x14ac:dyDescent="0.15">
      <c r="A7" s="14"/>
      <c r="B7" s="23">
        <v>2022</v>
      </c>
      <c r="C7" s="23">
        <v>174637</v>
      </c>
      <c r="D7" s="23">
        <v>46</v>
      </c>
      <c r="E7" s="23">
        <v>17</v>
      </c>
      <c r="F7" s="23">
        <v>5</v>
      </c>
      <c r="G7" s="23">
        <v>0</v>
      </c>
      <c r="H7" s="23" t="s">
        <v>96</v>
      </c>
      <c r="I7" s="23" t="s">
        <v>97</v>
      </c>
      <c r="J7" s="23" t="s">
        <v>98</v>
      </c>
      <c r="K7" s="23" t="s">
        <v>99</v>
      </c>
      <c r="L7" s="23" t="s">
        <v>100</v>
      </c>
      <c r="M7" s="23" t="s">
        <v>101</v>
      </c>
      <c r="N7" s="24" t="s">
        <v>102</v>
      </c>
      <c r="O7" s="24">
        <v>59.21</v>
      </c>
      <c r="P7" s="24">
        <v>19.07</v>
      </c>
      <c r="Q7" s="24">
        <v>68.69</v>
      </c>
      <c r="R7" s="24">
        <v>3300</v>
      </c>
      <c r="S7" s="24">
        <v>15636</v>
      </c>
      <c r="T7" s="24">
        <v>273.27</v>
      </c>
      <c r="U7" s="24">
        <v>57.22</v>
      </c>
      <c r="V7" s="24">
        <v>2946</v>
      </c>
      <c r="W7" s="24">
        <v>3.93</v>
      </c>
      <c r="X7" s="24">
        <v>749.62</v>
      </c>
      <c r="Y7" s="24" t="s">
        <v>102</v>
      </c>
      <c r="Z7" s="24" t="s">
        <v>102</v>
      </c>
      <c r="AA7" s="24">
        <v>98.28</v>
      </c>
      <c r="AB7" s="24">
        <v>96.61</v>
      </c>
      <c r="AC7" s="24">
        <v>97.3</v>
      </c>
      <c r="AD7" s="24" t="s">
        <v>102</v>
      </c>
      <c r="AE7" s="24" t="s">
        <v>102</v>
      </c>
      <c r="AF7" s="24">
        <v>103.09</v>
      </c>
      <c r="AG7" s="24">
        <v>102.11</v>
      </c>
      <c r="AH7" s="24">
        <v>101.91</v>
      </c>
      <c r="AI7" s="24">
        <v>103.61</v>
      </c>
      <c r="AJ7" s="24" t="s">
        <v>102</v>
      </c>
      <c r="AK7" s="24" t="s">
        <v>102</v>
      </c>
      <c r="AL7" s="24">
        <v>64.81</v>
      </c>
      <c r="AM7" s="24">
        <v>88.23</v>
      </c>
      <c r="AN7" s="24">
        <v>108.86</v>
      </c>
      <c r="AO7" s="24" t="s">
        <v>102</v>
      </c>
      <c r="AP7" s="24" t="s">
        <v>102</v>
      </c>
      <c r="AQ7" s="24">
        <v>101.24</v>
      </c>
      <c r="AR7" s="24">
        <v>124.9</v>
      </c>
      <c r="AS7" s="24">
        <v>124.8</v>
      </c>
      <c r="AT7" s="24">
        <v>133.62</v>
      </c>
      <c r="AU7" s="24" t="s">
        <v>102</v>
      </c>
      <c r="AV7" s="24" t="s">
        <v>102</v>
      </c>
      <c r="AW7" s="24">
        <v>14.49</v>
      </c>
      <c r="AX7" s="24">
        <v>7.36</v>
      </c>
      <c r="AY7" s="24">
        <v>10.01</v>
      </c>
      <c r="AZ7" s="24" t="s">
        <v>102</v>
      </c>
      <c r="BA7" s="24" t="s">
        <v>102</v>
      </c>
      <c r="BB7" s="24">
        <v>37.24</v>
      </c>
      <c r="BC7" s="24">
        <v>33.58</v>
      </c>
      <c r="BD7" s="24">
        <v>35.42</v>
      </c>
      <c r="BE7" s="24">
        <v>36.94</v>
      </c>
      <c r="BF7" s="24" t="s">
        <v>102</v>
      </c>
      <c r="BG7" s="24" t="s">
        <v>102</v>
      </c>
      <c r="BH7" s="24">
        <v>4.7</v>
      </c>
      <c r="BI7" s="24">
        <v>421.21</v>
      </c>
      <c r="BJ7" s="24">
        <v>593.07000000000005</v>
      </c>
      <c r="BK7" s="24" t="s">
        <v>102</v>
      </c>
      <c r="BL7" s="24" t="s">
        <v>102</v>
      </c>
      <c r="BM7" s="24">
        <v>783.8</v>
      </c>
      <c r="BN7" s="24">
        <v>778.81</v>
      </c>
      <c r="BO7" s="24">
        <v>718.49</v>
      </c>
      <c r="BP7" s="24">
        <v>809.19</v>
      </c>
      <c r="BQ7" s="24" t="s">
        <v>102</v>
      </c>
      <c r="BR7" s="24" t="s">
        <v>102</v>
      </c>
      <c r="BS7" s="24">
        <v>84.58</v>
      </c>
      <c r="BT7" s="24">
        <v>67.260000000000005</v>
      </c>
      <c r="BU7" s="24">
        <v>78.55</v>
      </c>
      <c r="BV7" s="24" t="s">
        <v>102</v>
      </c>
      <c r="BW7" s="24" t="s">
        <v>102</v>
      </c>
      <c r="BX7" s="24">
        <v>68.11</v>
      </c>
      <c r="BY7" s="24">
        <v>67.23</v>
      </c>
      <c r="BZ7" s="24">
        <v>61.82</v>
      </c>
      <c r="CA7" s="24">
        <v>57.02</v>
      </c>
      <c r="CB7" s="24" t="s">
        <v>102</v>
      </c>
      <c r="CC7" s="24" t="s">
        <v>102</v>
      </c>
      <c r="CD7" s="24">
        <v>193.91</v>
      </c>
      <c r="CE7" s="24">
        <v>246.38</v>
      </c>
      <c r="CF7" s="24">
        <v>205.98</v>
      </c>
      <c r="CG7" s="24" t="s">
        <v>102</v>
      </c>
      <c r="CH7" s="24" t="s">
        <v>102</v>
      </c>
      <c r="CI7" s="24">
        <v>222.41</v>
      </c>
      <c r="CJ7" s="24">
        <v>228.21</v>
      </c>
      <c r="CK7" s="24">
        <v>246.9</v>
      </c>
      <c r="CL7" s="24">
        <v>273.68</v>
      </c>
      <c r="CM7" s="24" t="s">
        <v>102</v>
      </c>
      <c r="CN7" s="24" t="s">
        <v>102</v>
      </c>
      <c r="CO7" s="24">
        <v>0</v>
      </c>
      <c r="CP7" s="24">
        <v>58.78</v>
      </c>
      <c r="CQ7" s="24">
        <v>51.27</v>
      </c>
      <c r="CR7" s="24" t="s">
        <v>102</v>
      </c>
      <c r="CS7" s="24" t="s">
        <v>102</v>
      </c>
      <c r="CT7" s="24">
        <v>55.26</v>
      </c>
      <c r="CU7" s="24">
        <v>54.54</v>
      </c>
      <c r="CV7" s="24">
        <v>52.9</v>
      </c>
      <c r="CW7" s="24">
        <v>52.55</v>
      </c>
      <c r="CX7" s="24" t="s">
        <v>102</v>
      </c>
      <c r="CY7" s="24" t="s">
        <v>102</v>
      </c>
      <c r="CZ7" s="24">
        <v>91.49</v>
      </c>
      <c r="DA7" s="24">
        <v>93.16</v>
      </c>
      <c r="DB7" s="24">
        <v>92.46</v>
      </c>
      <c r="DC7" s="24" t="s">
        <v>102</v>
      </c>
      <c r="DD7" s="24" t="s">
        <v>102</v>
      </c>
      <c r="DE7" s="24">
        <v>90.52</v>
      </c>
      <c r="DF7" s="24">
        <v>90.3</v>
      </c>
      <c r="DG7" s="24">
        <v>90.3</v>
      </c>
      <c r="DH7" s="24">
        <v>87.3</v>
      </c>
      <c r="DI7" s="24" t="s">
        <v>102</v>
      </c>
      <c r="DJ7" s="24" t="s">
        <v>102</v>
      </c>
      <c r="DK7" s="24">
        <v>3.84</v>
      </c>
      <c r="DL7" s="24">
        <v>7.46</v>
      </c>
      <c r="DM7" s="24">
        <v>10.93</v>
      </c>
      <c r="DN7" s="24" t="s">
        <v>102</v>
      </c>
      <c r="DO7" s="24" t="s">
        <v>102</v>
      </c>
      <c r="DP7" s="24">
        <v>24.8</v>
      </c>
      <c r="DQ7" s="24">
        <v>28.12</v>
      </c>
      <c r="DR7" s="24">
        <v>28.79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0.02</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2024-02-02T07:07:36Z</cp:lastPrinted>
  <dcterms:created xsi:type="dcterms:W3CDTF">2023-12-12T01:01:48Z</dcterms:created>
  <dcterms:modified xsi:type="dcterms:W3CDTF">2024-03-07T05:56:55Z</dcterms:modified>
  <cp:category/>
</cp:coreProperties>
</file>