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81個別\"/>
    </mc:Choice>
  </mc:AlternateContent>
  <xr:revisionPtr revIDLastSave="0" documentId="13_ncr:1_{315B43BB-C9DC-4CCE-B760-C6E1F77B8450}" xr6:coauthVersionLast="47" xr6:coauthVersionMax="47" xr10:uidLastSave="{00000000-0000-0000-0000-000000000000}"/>
  <workbookProtection workbookAlgorithmName="SHA-512" workbookHashValue="bnxu1F/OjRFUr9RDHuiouF7z3+zFxuy5AHh62nO5Db27/NPXIHct0lW7n2XuFn8LtztXMCPqsVVT525mBiTX6g==" workbookSaltValue="V9E2qBx9rb3TnMeZGvURp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<sst xmlns="http://schemas.openxmlformats.org/spreadsheetml/2006/main" count="289" uniqueCount="117">
  <si>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</si>
  <si>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</si>
  <si>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</si>
  <si>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</si>
  <si>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</si>
  <si>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</si>
  <si>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</si>
  <si>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</si>
  <si>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</si>
  <si>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</si>
  <si>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</si>
  <si>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</si>
  <si>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</si>
  <si>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</si>
  <si>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</si>
  <si>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</si>
  <si>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</si>
  <si>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</si>
  <si>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</si>
  <si>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</si>
  <si>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</si>
  <si>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</si>
  <si>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</si>
  <si>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</si>
  <si>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</si>
  <si>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</si>
  <si>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</si>
  <si>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</si>
  <si>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</si>
  <si>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</si>
  <si>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</si>
  <si>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</si>
  <si>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</si>
  <si>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</si>
  <si>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</si>
  <si>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</si>
  <si>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</si>
  <si>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</si>
  <si>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</si>
  <si>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</si>
  <si>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</si>
  <si>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</si>
  <si>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</si>
  <si>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</si>
  <si>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</si>
  <si>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</si>
  <si>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</si>
  <si>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</si>
  <si>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</si>
  <si>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</si>
  <si>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</si>
  <si>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</si>
  <si>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</si>
  <si>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</si>
  <si>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</si>
  <si>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</si>
  <si>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</si>
  <si>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</si>
  <si>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</si>
  <si>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</si>
  <si>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</si>
  <si>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</si>
  <si>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</si>
  <si>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</si>
  <si>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</si>
  <si>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</si>
  <si>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</si>
  <si>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</si>
  <si>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</si>
  <si>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</si>
  <si>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</si>
  <si>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</si>
  <si>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</si>
  <si>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</si>
  <si>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</si>
  <si>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</si>
  <si>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</si>
  <si>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</si>
  <si>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</si>
  <si>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</si>
  <si>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</si>
  <si>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</si>
  <si>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</si>
  <si>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</si>
  <si>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</si>
  <si>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</si>
  <si>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</si>
  <si>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</si>
  <si>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</si>
  <si>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</si>
  <si>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</si>
  <si>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</si>
  <si>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</si>
  <si>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</si>
  <si>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</si>
  <si>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</si>
  <si>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</si>
  <si>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</si>
  <si>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</si>
  <si>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</si>
  <si>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</si>
  <si>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</si>
  <si>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</si>
  <si>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</si>
  <si>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</si>
  <si>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</si>
  <si>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</si>
  <si>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</si>
  <si>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</si>
  <si>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</si>
  <si>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</si>
  <si>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</si>
  <si>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</si>
  <si>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</si>
  <si>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</si>
  <si>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事業規模が小さいこともあり、経営の効率性・健全性については高い状況にある。今後もこの経営状況が持続できるよう適切な維持管理が求められる。</t>
    <rPh sb="0" eb="2">
      <t>ジギョウ</t>
    </rPh>
    <rPh sb="2" eb="4">
      <t>キボ</t>
    </rPh>
    <rPh sb="5" eb="6">
      <t>チイ</t>
    </rPh>
    <rPh sb="14" eb="16">
      <t>ケイエイ</t>
    </rPh>
    <rPh sb="17" eb="19">
      <t>コウリツ</t>
    </rPh>
    <rPh sb="19" eb="20">
      <t>セイ</t>
    </rPh>
    <rPh sb="21" eb="24">
      <t>ケンゼンセイ</t>
    </rPh>
    <rPh sb="29" eb="30">
      <t>タカ</t>
    </rPh>
    <rPh sb="31" eb="33">
      <t>ジョウキョウ</t>
    </rPh>
    <rPh sb="37" eb="39">
      <t>コンゴ</t>
    </rPh>
    <rPh sb="42" eb="46">
      <t>ケイエイジョウキョウ</t>
    </rPh>
    <rPh sb="47" eb="49">
      <t>ジゾク</t>
    </rPh>
    <rPh sb="54" eb="56">
      <t>テキセツ</t>
    </rPh>
    <rPh sb="57" eb="61">
      <t>イジカンリ</t>
    </rPh>
    <rPh sb="62" eb="63">
      <t>モト</t>
    </rPh>
    <phoneticPr fontId="4"/>
  </si>
  <si>
    <t>令和2年度より公営企業会計に移行したことで、当年度分析表はR02以降の表記となっている。
①経常収支比率：100％以上となっており、黒字である。
②累積欠損金比率：0％である。
③流動比率：100％以上となっているが、類似団体と比較すると低い状況である。流動負債の大半を占める企業債の償還金が要因となっている。
④企業債残高対事業規模比率：類似団体と比較して低い水準にある。
⑤経費回収率：157％となっており、今後も維持管理費の抑制に努める。
⑥汚水処理原価：類似団体と比較して低い状況となっていることから、今後も維持管理費の抑制に努める。
⑦施設利用率：類似団体との比較においては低い状況となっている。これは節水器具の普及や人口減少等によると考えられる。
⑧水洗化率：100％となっており望ましい状況といえる。</t>
    <rPh sb="46" eb="52">
      <t>ケイジョウシュウシヒリツ</t>
    </rPh>
    <rPh sb="66" eb="68">
      <t>クロジ</t>
    </rPh>
    <rPh sb="79" eb="81">
      <t>ヒリツ</t>
    </rPh>
    <rPh sb="331" eb="335">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</si>
</sst>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AF-4DF7-B92C-514DD09464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AF-4DF7-B92C-514DD09464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21.05</c:v>
                </c:pt>
                <c:pt idx="3">
                  <c:v>21.05</c:v>
                </c:pt>
                <c:pt idx="4">
                  <c:v>15.79</c:v>
                </c:pt>
              </c:numCache>
            </c:numRef>
          </c:val>
          <c:extLst>
            <c:ext xmlns:c16="http://schemas.microsoft.com/office/drawing/2014/chart" uri="{C3380CC4-5D6E-409C-BE32-E72D297353CC}">
              <c16:uniqueId val="{00000000-6C4F-4764-819C-99E88BAD64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46.36</c:v>
                </c:pt>
                <c:pt idx="3">
                  <c:v>46.45</c:v>
                </c:pt>
                <c:pt idx="4">
                  <c:v>45.36</c:v>
                </c:pt>
              </c:numCache>
            </c:numRef>
          </c:val>
          <c:smooth val="0"/>
          <c:extLst>
            <c:ext xmlns:c16="http://schemas.microsoft.com/office/drawing/2014/chart" uri="{C3380CC4-5D6E-409C-BE32-E72D297353CC}">
              <c16:uniqueId val="{00000001-6C4F-4764-819C-99E88BAD64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81.25</c:v>
                </c:pt>
                <c:pt idx="3">
                  <c:v>100</c:v>
                </c:pt>
                <c:pt idx="4">
                  <c:v>100</c:v>
                </c:pt>
              </c:numCache>
            </c:numRef>
          </c:val>
          <c:extLst>
            <c:ext xmlns:c16="http://schemas.microsoft.com/office/drawing/2014/chart" uri="{C3380CC4-5D6E-409C-BE32-E72D297353CC}">
              <c16:uniqueId val="{00000000-0419-41A2-8FFD-CA7287E833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83.08</c:v>
                </c:pt>
                <c:pt idx="3">
                  <c:v>82.61</c:v>
                </c:pt>
                <c:pt idx="4">
                  <c:v>82.21</c:v>
                </c:pt>
              </c:numCache>
            </c:numRef>
          </c:val>
          <c:smooth val="0"/>
          <c:extLst>
            <c:ext xmlns:c16="http://schemas.microsoft.com/office/drawing/2014/chart" uri="{C3380CC4-5D6E-409C-BE32-E72D297353CC}">
              <c16:uniqueId val="{00000001-0419-41A2-8FFD-CA7287E833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144.13</c:v>
                </c:pt>
                <c:pt idx="3">
                  <c:v>124.57</c:v>
                </c:pt>
                <c:pt idx="4">
                  <c:v>148.1</c:v>
                </c:pt>
              </c:numCache>
            </c:numRef>
          </c:val>
          <c:extLst>
            <c:ext xmlns:c16="http://schemas.microsoft.com/office/drawing/2014/chart" uri="{C3380CC4-5D6E-409C-BE32-E72D297353CC}">
              <c16:uniqueId val="{00000000-AA1C-4207-9246-B3EA91FD85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96.14</c:v>
                </c:pt>
                <c:pt idx="3">
                  <c:v>95.6</c:v>
                </c:pt>
                <c:pt idx="4">
                  <c:v>93.57</c:v>
                </c:pt>
              </c:numCache>
            </c:numRef>
          </c:val>
          <c:smooth val="0"/>
          <c:extLst>
            <c:ext xmlns:c16="http://schemas.microsoft.com/office/drawing/2014/chart" uri="{C3380CC4-5D6E-409C-BE32-E72D297353CC}">
              <c16:uniqueId val="{00000001-AA1C-4207-9246-B3EA91FD85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11.42</c:v>
                </c:pt>
                <c:pt idx="3">
                  <c:v>22.81</c:v>
                </c:pt>
                <c:pt idx="4">
                  <c:v>28.68</c:v>
                </c:pt>
              </c:numCache>
            </c:numRef>
          </c:val>
          <c:extLst>
            <c:ext xmlns:c16="http://schemas.microsoft.com/office/drawing/2014/chart" uri="{C3380CC4-5D6E-409C-BE32-E72D297353CC}">
              <c16:uniqueId val="{00000000-8D30-4682-BC38-427967A2E0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33.75</c:v>
                </c:pt>
                <c:pt idx="3">
                  <c:v>36.21</c:v>
                </c:pt>
                <c:pt idx="4">
                  <c:v>39.69</c:v>
                </c:pt>
              </c:numCache>
            </c:numRef>
          </c:val>
          <c:smooth val="0"/>
          <c:extLst>
            <c:ext xmlns:c16="http://schemas.microsoft.com/office/drawing/2014/chart" uri="{C3380CC4-5D6E-409C-BE32-E72D297353CC}">
              <c16:uniqueId val="{00000001-8D30-4682-BC38-427967A2E0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FC-4D1B-9801-CE04841815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FC-4D1B-9801-CE04841815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8AE-4A23-AEF9-80A1B551AD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237</c:v>
                </c:pt>
                <c:pt idx="3">
                  <c:v>257.23</c:v>
                </c:pt>
                <c:pt idx="4">
                  <c:v>293.54000000000002</c:v>
                </c:pt>
              </c:numCache>
            </c:numRef>
          </c:val>
          <c:smooth val="0"/>
          <c:extLst>
            <c:ext xmlns:c16="http://schemas.microsoft.com/office/drawing/2014/chart" uri="{C3380CC4-5D6E-409C-BE32-E72D297353CC}">
              <c16:uniqueId val="{00000001-88AE-4A23-AEF9-80A1B551AD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57.98</c:v>
                </c:pt>
                <c:pt idx="3">
                  <c:v>75.08</c:v>
                </c:pt>
                <c:pt idx="4">
                  <c:v>126.2</c:v>
                </c:pt>
              </c:numCache>
            </c:numRef>
          </c:val>
          <c:extLst>
            <c:ext xmlns:c16="http://schemas.microsoft.com/office/drawing/2014/chart" uri="{C3380CC4-5D6E-409C-BE32-E72D297353CC}">
              <c16:uniqueId val="{00000000-9C38-4FE9-8382-5111B5B7BF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135.35</c:v>
                </c:pt>
                <c:pt idx="3">
                  <c:v>150.91999999999999</c:v>
                </c:pt>
                <c:pt idx="4">
                  <c:v>151.72</c:v>
                </c:pt>
              </c:numCache>
            </c:numRef>
          </c:val>
          <c:smooth val="0"/>
          <c:extLst>
            <c:ext xmlns:c16="http://schemas.microsoft.com/office/drawing/2014/chart" uri="{C3380CC4-5D6E-409C-BE32-E72D297353CC}">
              <c16:uniqueId val="{00000001-9C38-4FE9-8382-5111B5B7BF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c:v>
                </c:pt>
                <c:pt idx="3">
                  <c:v>161</c:v>
                </c:pt>
                <c:pt idx="4">
                  <c:v>206.05</c:v>
                </c:pt>
              </c:numCache>
            </c:numRef>
          </c:val>
          <c:extLst>
            <c:ext xmlns:c16="http://schemas.microsoft.com/office/drawing/2014/chart" uri="{C3380CC4-5D6E-409C-BE32-E72D297353CC}">
              <c16:uniqueId val="{00000000-0893-4B1E-859D-28AF973DCB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782.91</c:v>
                </c:pt>
                <c:pt idx="3">
                  <c:v>783.21</c:v>
                </c:pt>
                <c:pt idx="4">
                  <c:v>902.04</c:v>
                </c:pt>
              </c:numCache>
            </c:numRef>
          </c:val>
          <c:smooth val="0"/>
          <c:extLst>
            <c:ext xmlns:c16="http://schemas.microsoft.com/office/drawing/2014/chart" uri="{C3380CC4-5D6E-409C-BE32-E72D297353CC}">
              <c16:uniqueId val="{00000001-0893-4B1E-859D-28AF973DCB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157.96</c:v>
                </c:pt>
              </c:numCache>
            </c:numRef>
          </c:val>
          <c:extLst>
            <c:ext xmlns:c16="http://schemas.microsoft.com/office/drawing/2014/chart" uri="{C3380CC4-5D6E-409C-BE32-E72D297353CC}">
              <c16:uniqueId val="{00000000-73F5-4195-9CDA-32ACDD5C98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49.38</c:v>
                </c:pt>
                <c:pt idx="3">
                  <c:v>48.53</c:v>
                </c:pt>
                <c:pt idx="4">
                  <c:v>46.11</c:v>
                </c:pt>
              </c:numCache>
            </c:numRef>
          </c:val>
          <c:smooth val="0"/>
          <c:extLst>
            <c:ext xmlns:c16="http://schemas.microsoft.com/office/drawing/2014/chart" uri="{C3380CC4-5D6E-409C-BE32-E72D297353CC}">
              <c16:uniqueId val="{00000001-73F5-4195-9CDA-32ACDD5C98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183.16</c:v>
                </c:pt>
                <c:pt idx="3">
                  <c:v>185.24</c:v>
                </c:pt>
                <c:pt idx="4">
                  <c:v>126.72</c:v>
                </c:pt>
              </c:numCache>
            </c:numRef>
          </c:val>
          <c:extLst>
            <c:ext xmlns:c16="http://schemas.microsoft.com/office/drawing/2014/chart" uri="{C3380CC4-5D6E-409C-BE32-E72D297353CC}">
              <c16:uniqueId val="{00000000-2381-408A-9BFD-4EECD4FB6C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316.97000000000003</c:v>
                </c:pt>
                <c:pt idx="3">
                  <c:v>326.17</c:v>
                </c:pt>
                <c:pt idx="4">
                  <c:v>336.93</c:v>
                </c:pt>
              </c:numCache>
            </c:numRef>
          </c:val>
          <c:smooth val="0"/>
          <c:extLst>
            <c:ext xmlns:c16="http://schemas.microsoft.com/office/drawing/2014/chart" uri="{C3380CC4-5D6E-409C-BE32-E72D297353CC}">
              <c16:uniqueId val="{00000001-2381-408A-9BFD-4EECD4FB6C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15636</v>
      </c>
      <c r="AM8" s="42"/>
      <c r="AN8" s="42"/>
      <c r="AO8" s="42"/>
      <c r="AP8" s="42"/>
      <c r="AQ8" s="42"/>
      <c r="AR8" s="42"/>
      <c r="AS8" s="42"/>
      <c r="AT8" s="35">
        <f>データ!T6</f>
        <v>273.27</v>
      </c>
      <c r="AU8" s="35"/>
      <c r="AV8" s="35"/>
      <c r="AW8" s="35"/>
      <c r="AX8" s="35"/>
      <c r="AY8" s="35"/>
      <c r="AZ8" s="35"/>
      <c r="BA8" s="35"/>
      <c r="BB8" s="35">
        <f>データ!U6</f>
        <v>57.22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22.69</v>
      </c>
      <c r="J10" s="35"/>
      <c r="K10" s="35"/>
      <c r="L10" s="35"/>
      <c r="M10" s="35"/>
      <c r="N10" s="35"/>
      <c r="O10" s="35"/>
      <c r="P10" s="35">
        <f>データ!P6</f>
        <v>0.17</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26</v>
      </c>
      <c r="AM10" s="42"/>
      <c r="AN10" s="42"/>
      <c r="AO10" s="42"/>
      <c r="AP10" s="42"/>
      <c r="AQ10" s="42"/>
      <c r="AR10" s="42"/>
      <c r="AS10" s="42"/>
      <c r="AT10" s="35">
        <f>データ!W6</f>
        <v>0.01</v>
      </c>
      <c r="AU10" s="35"/>
      <c r="AV10" s="35"/>
      <c r="AW10" s="35"/>
      <c r="AX10" s="35"/>
      <c r="AY10" s="35"/>
      <c r="AZ10" s="35"/>
      <c r="BA10" s="35"/>
      <c r="BB10" s="35">
        <f>データ!X6</f>
        <v>2600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nWALXS67wtnOUcPE5BMhxWl6Zkkxasy0z+9DTxgLSnGFaVOnJJUWX2Ky1NKdGszFS77sF1ttXmSQINCr/OmMmQ==" saltValue="hzNCpj2S0djTjMYgFfOk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174637</v>
      </c>
      <c r="D6" s="19">
        <f t="shared" si="3"/>
        <v>46</v>
      </c>
      <c r="E6" s="19">
        <f t="shared" si="3"/>
        <v>18</v>
      </c>
      <c r="F6" s="19">
        <f t="shared" si="3"/>
        <v>1</v>
      </c>
      <c r="G6" s="19">
        <f t="shared" si="3"/>
        <v>0</v>
      </c>
      <c r="H6" s="19" t="str">
        <f t="shared" si="3"/>
        <v>石川県　能登町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22.69</v>
      </c>
      <c r="P6" s="20">
        <f t="shared" si="3"/>
        <v>0.17</v>
      </c>
      <c r="Q6" s="20">
        <f t="shared" si="3"/>
        <v>100</v>
      </c>
      <c r="R6" s="20">
        <f t="shared" si="3"/>
        <v>3300</v>
      </c>
      <c r="S6" s="20">
        <f t="shared" si="3"/>
        <v>15636</v>
      </c>
      <c r="T6" s="20">
        <f t="shared" si="3"/>
        <v>273.27</v>
      </c>
      <c r="U6" s="20">
        <f t="shared" si="3"/>
        <v>57.22</v>
      </c>
      <c r="V6" s="20">
        <f t="shared" si="3"/>
        <v>26</v>
      </c>
      <c r="W6" s="20">
        <f t="shared" si="3"/>
        <v>0.01</v>
      </c>
      <c r="X6" s="20">
        <f t="shared" si="3"/>
        <v>2600</v>
      </c>
      <c r="Y6" s="21" t="str">
        <f>IF(Y7="",NA(),Y7)</f>
        <v>-</v>
      </c>
      <c r="Z6" s="21" t="str">
        <f t="shared" ref="Z6:AH6" si="4">IF(Z7="",NA(),Z7)</f>
        <v>-</v>
      </c>
      <c r="AA6" s="21">
        <f t="shared" si="4"/>
        <v>144.13</v>
      </c>
      <c r="AB6" s="21">
        <f t="shared" si="4"/>
        <v>124.57</v>
      </c>
      <c r="AC6" s="21">
        <f t="shared" si="4"/>
        <v>148.1</v>
      </c>
      <c r="AD6" s="21" t="str">
        <f t="shared" si="4"/>
        <v>-</v>
      </c>
      <c r="AE6" s="21" t="str">
        <f t="shared" si="4"/>
        <v>-</v>
      </c>
      <c r="AF6" s="21">
        <f t="shared" si="4"/>
        <v>96.14</v>
      </c>
      <c r="AG6" s="21">
        <f t="shared" si="4"/>
        <v>95.6</v>
      </c>
      <c r="AH6" s="21">
        <f t="shared" si="4"/>
        <v>93.57</v>
      </c>
      <c r="AI6" s="20" t="str">
        <f>IF(AI7="","",IF(AI7="-","【-】","【"&amp;SUBSTITUTE(TEXT(AI7,"#,##0.00"),"-","△")&amp;"】"))</f>
        <v>【93.47】</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237</v>
      </c>
      <c r="AR6" s="21">
        <f t="shared" si="5"/>
        <v>257.23</v>
      </c>
      <c r="AS6" s="21">
        <f t="shared" si="5"/>
        <v>293.54000000000002</v>
      </c>
      <c r="AT6" s="20" t="str">
        <f>IF(AT7="","",IF(AT7="-","【-】","【"&amp;SUBSTITUTE(TEXT(AT7,"#,##0.00"),"-","△")&amp;"】"))</f>
        <v>【264.35】</v>
      </c>
      <c r="AU6" s="21" t="str">
        <f>IF(AU7="",NA(),AU7)</f>
        <v>-</v>
      </c>
      <c r="AV6" s="21" t="str">
        <f t="shared" ref="AV6:BD6" si="6">IF(AV7="",NA(),AV7)</f>
        <v>-</v>
      </c>
      <c r="AW6" s="21">
        <f t="shared" si="6"/>
        <v>57.98</v>
      </c>
      <c r="AX6" s="21">
        <f t="shared" si="6"/>
        <v>75.08</v>
      </c>
      <c r="AY6" s="21">
        <f t="shared" si="6"/>
        <v>126.2</v>
      </c>
      <c r="AZ6" s="21" t="str">
        <f t="shared" si="6"/>
        <v>-</v>
      </c>
      <c r="BA6" s="21" t="str">
        <f t="shared" si="6"/>
        <v>-</v>
      </c>
      <c r="BB6" s="21">
        <f t="shared" si="6"/>
        <v>135.35</v>
      </c>
      <c r="BC6" s="21">
        <f t="shared" si="6"/>
        <v>150.91999999999999</v>
      </c>
      <c r="BD6" s="21">
        <f t="shared" si="6"/>
        <v>151.72</v>
      </c>
      <c r="BE6" s="20" t="str">
        <f>IF(BE7="","",IF(BE7="-","【-】","【"&amp;SUBSTITUTE(TEXT(BE7,"#,##0.00"),"-","△")&amp;"】"))</f>
        <v>【155.91】</v>
      </c>
      <c r="BF6" s="21" t="str">
        <f>IF(BF7="",NA(),BF7)</f>
        <v>-</v>
      </c>
      <c r="BG6" s="21" t="str">
        <f t="shared" ref="BG6:BO6" si="7">IF(BG7="",NA(),BG7)</f>
        <v>-</v>
      </c>
      <c r="BH6" s="21">
        <f t="shared" si="7"/>
        <v>1.9</v>
      </c>
      <c r="BI6" s="21">
        <f t="shared" si="7"/>
        <v>161</v>
      </c>
      <c r="BJ6" s="21">
        <f t="shared" si="7"/>
        <v>206.05</v>
      </c>
      <c r="BK6" s="21" t="str">
        <f t="shared" si="7"/>
        <v>-</v>
      </c>
      <c r="BL6" s="21" t="str">
        <f t="shared" si="7"/>
        <v>-</v>
      </c>
      <c r="BM6" s="21">
        <f t="shared" si="7"/>
        <v>782.91</v>
      </c>
      <c r="BN6" s="21">
        <f t="shared" si="7"/>
        <v>783.21</v>
      </c>
      <c r="BO6" s="21">
        <f t="shared" si="7"/>
        <v>902.04</v>
      </c>
      <c r="BP6" s="20" t="str">
        <f>IF(BP7="","",IF(BP7="-","【-】","【"&amp;SUBSTITUTE(TEXT(BP7,"#,##0.00"),"-","△")&amp;"】"))</f>
        <v>【881.57】</v>
      </c>
      <c r="BQ6" s="21" t="str">
        <f>IF(BQ7="",NA(),BQ7)</f>
        <v>-</v>
      </c>
      <c r="BR6" s="21" t="str">
        <f t="shared" ref="BR6:BZ6" si="8">IF(BR7="",NA(),BR7)</f>
        <v>-</v>
      </c>
      <c r="BS6" s="21">
        <f t="shared" si="8"/>
        <v>100</v>
      </c>
      <c r="BT6" s="21">
        <f t="shared" si="8"/>
        <v>100</v>
      </c>
      <c r="BU6" s="21">
        <f t="shared" si="8"/>
        <v>157.96</v>
      </c>
      <c r="BV6" s="21" t="str">
        <f t="shared" si="8"/>
        <v>-</v>
      </c>
      <c r="BW6" s="21" t="str">
        <f t="shared" si="8"/>
        <v>-</v>
      </c>
      <c r="BX6" s="21">
        <f t="shared" si="8"/>
        <v>49.38</v>
      </c>
      <c r="BY6" s="21">
        <f t="shared" si="8"/>
        <v>48.53</v>
      </c>
      <c r="BZ6" s="21">
        <f t="shared" si="8"/>
        <v>46.11</v>
      </c>
      <c r="CA6" s="20" t="str">
        <f>IF(CA7="","",IF(CA7="-","【-】","【"&amp;SUBSTITUTE(TEXT(CA7,"#,##0.00"),"-","△")&amp;"】"))</f>
        <v>【46.46】</v>
      </c>
      <c r="CB6" s="21" t="str">
        <f>IF(CB7="",NA(),CB7)</f>
        <v>-</v>
      </c>
      <c r="CC6" s="21" t="str">
        <f t="shared" ref="CC6:CK6" si="9">IF(CC7="",NA(),CC7)</f>
        <v>-</v>
      </c>
      <c r="CD6" s="21">
        <f t="shared" si="9"/>
        <v>183.16</v>
      </c>
      <c r="CE6" s="21">
        <f t="shared" si="9"/>
        <v>185.24</v>
      </c>
      <c r="CF6" s="21">
        <f t="shared" si="9"/>
        <v>126.72</v>
      </c>
      <c r="CG6" s="21" t="str">
        <f t="shared" si="9"/>
        <v>-</v>
      </c>
      <c r="CH6" s="21" t="str">
        <f t="shared" si="9"/>
        <v>-</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f t="shared" si="10"/>
        <v>21.05</v>
      </c>
      <c r="CP6" s="21">
        <f t="shared" si="10"/>
        <v>21.05</v>
      </c>
      <c r="CQ6" s="21">
        <f t="shared" si="10"/>
        <v>15.79</v>
      </c>
      <c r="CR6" s="21" t="str">
        <f t="shared" si="10"/>
        <v>-</v>
      </c>
      <c r="CS6" s="21" t="str">
        <f t="shared" si="10"/>
        <v>-</v>
      </c>
      <c r="CT6" s="21">
        <f t="shared" si="10"/>
        <v>46.36</v>
      </c>
      <c r="CU6" s="21">
        <f t="shared" si="10"/>
        <v>46.45</v>
      </c>
      <c r="CV6" s="21">
        <f t="shared" si="10"/>
        <v>45.36</v>
      </c>
      <c r="CW6" s="20" t="str">
        <f>IF(CW7="","",IF(CW7="-","【-】","【"&amp;SUBSTITUTE(TEXT(CW7,"#,##0.00"),"-","△")&amp;"】"))</f>
        <v>【45.78】</v>
      </c>
      <c r="CX6" s="21" t="str">
        <f>IF(CX7="",NA(),CX7)</f>
        <v>-</v>
      </c>
      <c r="CY6" s="21" t="str">
        <f t="shared" ref="CY6:DG6" si="11">IF(CY7="",NA(),CY7)</f>
        <v>-</v>
      </c>
      <c r="CZ6" s="21">
        <f t="shared" si="11"/>
        <v>81.25</v>
      </c>
      <c r="DA6" s="21">
        <f t="shared" si="11"/>
        <v>100</v>
      </c>
      <c r="DB6" s="21">
        <f t="shared" si="11"/>
        <v>100</v>
      </c>
      <c r="DC6" s="21" t="str">
        <f t="shared" si="11"/>
        <v>-</v>
      </c>
      <c r="DD6" s="21" t="str">
        <f t="shared" si="11"/>
        <v>-</v>
      </c>
      <c r="DE6" s="21">
        <f t="shared" si="11"/>
        <v>83.08</v>
      </c>
      <c r="DF6" s="21">
        <f t="shared" si="11"/>
        <v>82.61</v>
      </c>
      <c r="DG6" s="21">
        <f t="shared" si="11"/>
        <v>82.21</v>
      </c>
      <c r="DH6" s="20" t="str">
        <f>IF(DH7="","",IF(DH7="-","【-】","【"&amp;SUBSTITUTE(TEXT(DH7,"#,##0.00"),"-","△")&amp;"】"))</f>
        <v>【81.82】</v>
      </c>
      <c r="DI6" s="21" t="str">
        <f>IF(DI7="",NA(),DI7)</f>
        <v>-</v>
      </c>
      <c r="DJ6" s="21" t="str">
        <f t="shared" ref="DJ6:DR6" si="12">IF(DJ7="",NA(),DJ7)</f>
        <v>-</v>
      </c>
      <c r="DK6" s="21">
        <f t="shared" si="12"/>
        <v>11.42</v>
      </c>
      <c r="DL6" s="21">
        <f t="shared" si="12"/>
        <v>22.81</v>
      </c>
      <c r="DM6" s="21">
        <f t="shared" si="12"/>
        <v>28.68</v>
      </c>
      <c r="DN6" s="21" t="str">
        <f t="shared" si="12"/>
        <v>-</v>
      </c>
      <c r="DO6" s="21" t="str">
        <f t="shared" si="12"/>
        <v>-</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174637</v>
      </c>
      <c r="D7" s="23">
        <v>46</v>
      </c>
      <c r="E7" s="23">
        <v>18</v>
      </c>
      <c r="F7" s="23">
        <v>1</v>
      </c>
      <c r="G7" s="23">
        <v>0</v>
      </c>
      <c r="H7" s="23" t="s">
        <v>96</v>
      </c>
      <c r="I7" s="23" t="s">
        <v>97</v>
      </c>
      <c r="J7" s="23" t="s">
        <v>98</v>
      </c>
      <c r="K7" s="23" t="s">
        <v>99</v>
      </c>
      <c r="L7" s="23" t="s">
        <v>100</v>
      </c>
      <c r="M7" s="23" t="s">
        <v>101</v>
      </c>
      <c r="N7" s="24" t="s">
        <v>102</v>
      </c>
      <c r="O7" s="24">
        <v>22.69</v>
      </c>
      <c r="P7" s="24">
        <v>0.17</v>
      </c>
      <c r="Q7" s="24">
        <v>100</v>
      </c>
      <c r="R7" s="24">
        <v>3300</v>
      </c>
      <c r="S7" s="24">
        <v>15636</v>
      </c>
      <c r="T7" s="24">
        <v>273.27</v>
      </c>
      <c r="U7" s="24">
        <v>57.22</v>
      </c>
      <c r="V7" s="24">
        <v>26</v>
      </c>
      <c r="W7" s="24">
        <v>0.01</v>
      </c>
      <c r="X7" s="24">
        <v>2600</v>
      </c>
      <c r="Y7" s="24" t="s">
        <v>102</v>
      </c>
      <c r="Z7" s="24" t="s">
        <v>102</v>
      </c>
      <c r="AA7" s="24">
        <v>144.13</v>
      </c>
      <c r="AB7" s="24">
        <v>124.57</v>
      </c>
      <c r="AC7" s="24">
        <v>148.1</v>
      </c>
      <c r="AD7" s="24" t="s">
        <v>102</v>
      </c>
      <c r="AE7" s="24" t="s">
        <v>102</v>
      </c>
      <c r="AF7" s="24">
        <v>96.14</v>
      </c>
      <c r="AG7" s="24">
        <v>95.6</v>
      </c>
      <c r="AH7" s="24">
        <v>93.57</v>
      </c>
      <c r="AI7" s="24">
        <v>93.47</v>
      </c>
      <c r="AJ7" s="24" t="s">
        <v>102</v>
      </c>
      <c r="AK7" s="24" t="s">
        <v>102</v>
      </c>
      <c r="AL7" s="24">
        <v>0</v>
      </c>
      <c r="AM7" s="24">
        <v>0</v>
      </c>
      <c r="AN7" s="24">
        <v>0</v>
      </c>
      <c r="AO7" s="24" t="s">
        <v>102</v>
      </c>
      <c r="AP7" s="24" t="s">
        <v>102</v>
      </c>
      <c r="AQ7" s="24">
        <v>237</v>
      </c>
      <c r="AR7" s="24">
        <v>257.23</v>
      </c>
      <c r="AS7" s="24">
        <v>293.54000000000002</v>
      </c>
      <c r="AT7" s="24">
        <v>264.35000000000002</v>
      </c>
      <c r="AU7" s="24" t="s">
        <v>102</v>
      </c>
      <c r="AV7" s="24" t="s">
        <v>102</v>
      </c>
      <c r="AW7" s="24">
        <v>57.98</v>
      </c>
      <c r="AX7" s="24">
        <v>75.08</v>
      </c>
      <c r="AY7" s="24">
        <v>126.2</v>
      </c>
      <c r="AZ7" s="24" t="s">
        <v>102</v>
      </c>
      <c r="BA7" s="24" t="s">
        <v>102</v>
      </c>
      <c r="BB7" s="24">
        <v>135.35</v>
      </c>
      <c r="BC7" s="24">
        <v>150.91999999999999</v>
      </c>
      <c r="BD7" s="24">
        <v>151.72</v>
      </c>
      <c r="BE7" s="24">
        <v>155.91</v>
      </c>
      <c r="BF7" s="24" t="s">
        <v>102</v>
      </c>
      <c r="BG7" s="24" t="s">
        <v>102</v>
      </c>
      <c r="BH7" s="24">
        <v>1.9</v>
      </c>
      <c r="BI7" s="24">
        <v>161</v>
      </c>
      <c r="BJ7" s="24">
        <v>206.05</v>
      </c>
      <c r="BK7" s="24" t="s">
        <v>102</v>
      </c>
      <c r="BL7" s="24" t="s">
        <v>102</v>
      </c>
      <c r="BM7" s="24">
        <v>782.91</v>
      </c>
      <c r="BN7" s="24">
        <v>783.21</v>
      </c>
      <c r="BO7" s="24">
        <v>902.04</v>
      </c>
      <c r="BP7" s="24">
        <v>881.57</v>
      </c>
      <c r="BQ7" s="24" t="s">
        <v>102</v>
      </c>
      <c r="BR7" s="24" t="s">
        <v>102</v>
      </c>
      <c r="BS7" s="24">
        <v>100</v>
      </c>
      <c r="BT7" s="24">
        <v>100</v>
      </c>
      <c r="BU7" s="24">
        <v>157.96</v>
      </c>
      <c r="BV7" s="24" t="s">
        <v>102</v>
      </c>
      <c r="BW7" s="24" t="s">
        <v>102</v>
      </c>
      <c r="BX7" s="24">
        <v>49.38</v>
      </c>
      <c r="BY7" s="24">
        <v>48.53</v>
      </c>
      <c r="BZ7" s="24">
        <v>46.11</v>
      </c>
      <c r="CA7" s="24">
        <v>46.46</v>
      </c>
      <c r="CB7" s="24" t="s">
        <v>102</v>
      </c>
      <c r="CC7" s="24" t="s">
        <v>102</v>
      </c>
      <c r="CD7" s="24">
        <v>183.16</v>
      </c>
      <c r="CE7" s="24">
        <v>185.24</v>
      </c>
      <c r="CF7" s="24">
        <v>126.72</v>
      </c>
      <c r="CG7" s="24" t="s">
        <v>102</v>
      </c>
      <c r="CH7" s="24" t="s">
        <v>102</v>
      </c>
      <c r="CI7" s="24">
        <v>316.97000000000003</v>
      </c>
      <c r="CJ7" s="24">
        <v>326.17</v>
      </c>
      <c r="CK7" s="24">
        <v>336.93</v>
      </c>
      <c r="CL7" s="24">
        <v>339.86</v>
      </c>
      <c r="CM7" s="24" t="s">
        <v>102</v>
      </c>
      <c r="CN7" s="24" t="s">
        <v>102</v>
      </c>
      <c r="CO7" s="24">
        <v>21.05</v>
      </c>
      <c r="CP7" s="24">
        <v>21.05</v>
      </c>
      <c r="CQ7" s="24">
        <v>15.79</v>
      </c>
      <c r="CR7" s="24" t="s">
        <v>102</v>
      </c>
      <c r="CS7" s="24" t="s">
        <v>102</v>
      </c>
      <c r="CT7" s="24">
        <v>46.36</v>
      </c>
      <c r="CU7" s="24">
        <v>46.45</v>
      </c>
      <c r="CV7" s="24">
        <v>45.36</v>
      </c>
      <c r="CW7" s="24">
        <v>45.78</v>
      </c>
      <c r="CX7" s="24" t="s">
        <v>102</v>
      </c>
      <c r="CY7" s="24" t="s">
        <v>102</v>
      </c>
      <c r="CZ7" s="24">
        <v>81.25</v>
      </c>
      <c r="DA7" s="24">
        <v>100</v>
      </c>
      <c r="DB7" s="24">
        <v>100</v>
      </c>
      <c r="DC7" s="24" t="s">
        <v>102</v>
      </c>
      <c r="DD7" s="24" t="s">
        <v>102</v>
      </c>
      <c r="DE7" s="24">
        <v>83.08</v>
      </c>
      <c r="DF7" s="24">
        <v>82.61</v>
      </c>
      <c r="DG7" s="24">
        <v>82.21</v>
      </c>
      <c r="DH7" s="24">
        <v>81.819999999999993</v>
      </c>
      <c r="DI7" s="24" t="s">
        <v>102</v>
      </c>
      <c r="DJ7" s="24" t="s">
        <v>102</v>
      </c>
      <c r="DK7" s="24">
        <v>11.42</v>
      </c>
      <c r="DL7" s="24">
        <v>22.81</v>
      </c>
      <c r="DM7" s="24">
        <v>28.68</v>
      </c>
      <c r="DN7" s="24" t="s">
        <v>102</v>
      </c>
      <c r="DO7" s="24" t="s">
        <v>102</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2024-01-25T01:03:49Z</cp:lastPrinted>
  <dcterms:created xsi:type="dcterms:W3CDTF">2023-12-12T01:08:53Z</dcterms:created>
  <dcterms:modified xsi:type="dcterms:W3CDTF">2024-03-07T05:58:59Z</dcterms:modified>
  <cp:category/>
</cp:coreProperties>
</file>