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nsv0008\農業基盤整備課\農村下水道事業\照会\財政課より依頼\経営比較分析表\H27\"/>
    </mc:Choice>
  </mc:AlternateContent>
  <workbookProtection workbookPassword="864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O6" i="5"/>
  <c r="P10" i="4" s="1"/>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BB8" i="4"/>
  <c r="W8" i="4"/>
  <c r="P8" i="4"/>
  <c r="B8" i="4"/>
  <c r="B6" i="4"/>
  <c r="D10" i="5" l="1"/>
  <c r="E10" i="5"/>
  <c r="C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<sst xmlns="http://schemas.openxmlformats.org/spreadsheetml/2006/main" count="221" uniqueCount="111">
  <si>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</si>
  <si>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</si>
  <si>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</si>
  <si>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</si>
  <si>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</si>
  <si>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</si>
  <si>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</si>
  <si>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</si>
  <si>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</si>
  <si>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</si>
  <si>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</si>
  <si>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</si>
  <si>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</si>
  <si>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</si>
  <si>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</si>
  <si>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</si>
  <si>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</si>
  <si>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</si>
  <si>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</si>
  <si>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</si>
  <si>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</si>
  <si>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</si>
  <si>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</si>
  <si>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</si>
  <si>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</si>
  <si>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</si>
  <si>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</si>
  <si>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</si>
  <si>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</si>
  <si>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</si>
  <si>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</si>
  <si>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</si>
  <si>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</si>
  <si>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</si>
  <si>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</si>
  <si>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</si>
  <si>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</si>
  <si>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</si>
  <si>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</si>
  <si>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</si>
  <si>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</si>
  <si>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</si>
  <si>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</si>
  <si>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</si>
  <si>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</si>
  <si>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</si>
  <si>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</si>
  <si>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</si>
  <si>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</si>
  <si>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</si>
  <si>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</si>
  <si>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</si>
  <si>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</si>
  <si>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</si>
  <si>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</si>
  <si>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</si>
  <si>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</si>
  <si>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</si>
  <si>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</si>
  <si>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</si>
  <si>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</si>
  <si>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</si>
  <si>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</si>
  <si>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</si>
  <si>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</si>
  <si>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</si>
  <si>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</si>
  <si>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</si>
  <si>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</si>
  <si>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</si>
  <si>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</si>
  <si>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</si>
  <si>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</si>
  <si>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</si>
  <si>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</si>
  <si>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</si>
  <si>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</si>
  <si>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</si>
  <si>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</si>
  <si>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</si>
  <si>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</si>
  <si>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</si>
  <si>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</si>
  <si>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</si>
  <si>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</si>
  <si>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</si>
  <si>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</si>
  <si>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</si>
  <si>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</si>
  <si>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</si>
  <si>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</si>
  <si>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</si>
  <si>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</si>
  <si>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</si>
  <si>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</si>
  <si>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</si>
  <si>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金沢市</t>
  </si>
  <si>
    <t>法非適用</t>
  </si>
  <si>
    <t>下水道事業</t>
  </si>
  <si>
    <t>小規模集合排水処理</t>
  </si>
  <si>
    <t>I2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</si>
  <si>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</si>
  <si>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</si>
  <si>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</si>
  <si>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</si>
  <si>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</si>
  <si>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</si>
  <si>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</si>
  <si>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世帯人数の減や節水型家電の普及に伴い、料金収入は減少傾向にあります。また、処理施設は今後の改築更新費用および維持管理費用の増大が課題となっています。
  持続可能な生活排水処理の維持のため、今後処理施設の統合により、施設１箇所を廃止し、改修・更新費用を縮減し経営の健全化を図ります。
　さらに、平成３０年度までに公営企業会計を適用することにより、経営・資産等の正確な把握による経営管理の向上を目指しています。</t>
    <rPh sb="96" eb="98">
      <t>コンゴ</t>
    </rPh>
    <phoneticPr fontId="4"/>
  </si>
  <si>
    <t>　経営の健全性に関する経営指標である収益的収支比率については、事業対象地域の高齢化・過疎化による世帯人数の減などにより、下水道使用料収入が年々減少していることから、100％未満となっており、今後も逓減していく傾向にあると考えています。
　また、平成21年度に公共下水道事業とあわせて料金改訂をしていますが、経費回収率は累計団体の平均値を若干下回っており、経営の健全化を図るために維持管理費の縮減を進めていく必要があります。
　その他の数値については、類似団体との比較より、概ね経営の効率性は保たれていると言えます。</t>
    <phoneticPr fontId="4"/>
  </si>
  <si>
    <t>　金沢市の小規模集合排水処理施設は３施設あり、最も古いところでは平成１０年度に供用を開始しています。現在、最適整備構想に基づき平成３２年度に２施設の改修を計画しています。
  管渠については現在耐用年数を超えたものはなく今後も、事業の規模を考慮しつつ、効率的な更新に努めます。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</si>
</sst>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0786136"/>
        <c:axId val="2107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formatCode="#,##0.00;&quot;△&quot;#,##0.00;&quot;-&quot;">
                  <c:v>0.01</c:v>
                </c:pt>
                <c:pt idx="4">
                  <c:v>0</c:v>
                </c:pt>
              </c:numCache>
            </c:numRef>
          </c:val>
          <c:smooth val="0"/>
        </c:ser>
        <c:dLbls>
          <c:showLegendKey val="0"/>
          <c:showVal val="0"/>
          <c:showCatName val="0"/>
          <c:showSerName val="0"/>
          <c:showPercent val="0"/>
          <c:showBubbleSize val="0"/>
        </c:dLbls>
        <c:marker val="1"/>
        <c:smooth val="0"/>
        <c:axId val="210786136"/>
        <c:axId val="210786528"/>
      </c:lineChart>
      <c:dateAx>
        <c:axId val="210786136"/>
        <c:scaling>
          <c:orientation val="minMax"/>
        </c:scaling>
        <c:delete val="1"/>
        <c:axPos val="b"/>
        <c:numFmt formatCode="ge" sourceLinked="1"/>
        <c:majorTickMark val="none"/>
        <c:minorTickMark val="none"/>
        <c:tickLblPos val="none"/>
        <c:crossAx val="210786528"/>
        <c:crosses val="autoZero"/>
        <c:auto val="1"/>
        <c:lblOffset val="100"/>
        <c:baseTimeUnit val="years"/>
      </c:dateAx>
      <c:valAx>
        <c:axId val="2107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861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37.76</c:v>
                </c:pt>
                <c:pt idx="1">
                  <c:v>37.76</c:v>
                </c:pt>
                <c:pt idx="2">
                  <c:v>35.71</c:v>
                </c:pt>
                <c:pt idx="3">
                  <c:v>34.69</c:v>
                </c:pt>
                <c:pt idx="4">
                  <c:v>31.63</c:v>
                </c:pt>
              </c:numCache>
            </c:numRef>
          </c:val>
        </c:ser>
        <c:dLbls>
          <c:showLegendKey val="0"/>
          <c:showVal val="0"/>
          <c:showCatName val="0"/>
          <c:showSerName val="0"/>
          <c:showPercent val="0"/>
          <c:showBubbleSize val="0"/>
        </c:dLbls>
        <c:gapWidth val="150"/>
        <c:axId val="306297552"/>
        <c:axId val="30629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45.55</c:v>
                </c:pt>
                <c:pt idx="2">
                  <c:v>35.64</c:v>
                </c:pt>
                <c:pt idx="3">
                  <c:v>37.950000000000003</c:v>
                </c:pt>
                <c:pt idx="4">
                  <c:v>34.92</c:v>
                </c:pt>
              </c:numCache>
            </c:numRef>
          </c:val>
          <c:smooth val="0"/>
        </c:ser>
        <c:dLbls>
          <c:showLegendKey val="0"/>
          <c:showVal val="0"/>
          <c:showCatName val="0"/>
          <c:showSerName val="0"/>
          <c:showPercent val="0"/>
          <c:showBubbleSize val="0"/>
        </c:dLbls>
        <c:marker val="1"/>
        <c:smooth val="0"/>
        <c:axId val="306297552"/>
        <c:axId val="306296376"/>
      </c:lineChart>
      <c:dateAx>
        <c:axId val="306297552"/>
        <c:scaling>
          <c:orientation val="minMax"/>
        </c:scaling>
        <c:delete val="1"/>
        <c:axPos val="b"/>
        <c:numFmt formatCode="ge" sourceLinked="1"/>
        <c:majorTickMark val="none"/>
        <c:minorTickMark val="none"/>
        <c:tickLblPos val="none"/>
        <c:crossAx val="306296376"/>
        <c:crosses val="autoZero"/>
        <c:auto val="1"/>
        <c:lblOffset val="100"/>
        <c:baseTimeUnit val="years"/>
      </c:dateAx>
      <c:valAx>
        <c:axId val="30629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29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92.95</c:v>
                </c:pt>
                <c:pt idx="1">
                  <c:v>93.42</c:v>
                </c:pt>
                <c:pt idx="2">
                  <c:v>93.38</c:v>
                </c:pt>
                <c:pt idx="3">
                  <c:v>93.42</c:v>
                </c:pt>
                <c:pt idx="4">
                  <c:v>94.44</c:v>
                </c:pt>
              </c:numCache>
            </c:numRef>
          </c:val>
        </c:ser>
        <c:dLbls>
          <c:showLegendKey val="0"/>
          <c:showVal val="0"/>
          <c:showCatName val="0"/>
          <c:showSerName val="0"/>
          <c:showPercent val="0"/>
          <c:showBubbleSize val="0"/>
        </c:dLbls>
        <c:gapWidth val="150"/>
        <c:axId val="306298336"/>
        <c:axId val="30629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80.91</c:v>
                </c:pt>
                <c:pt idx="2">
                  <c:v>87.19</c:v>
                </c:pt>
                <c:pt idx="3">
                  <c:v>88.2</c:v>
                </c:pt>
                <c:pt idx="4">
                  <c:v>88.64</c:v>
                </c:pt>
              </c:numCache>
            </c:numRef>
          </c:val>
          <c:smooth val="0"/>
        </c:ser>
        <c:dLbls>
          <c:showLegendKey val="0"/>
          <c:showVal val="0"/>
          <c:showCatName val="0"/>
          <c:showSerName val="0"/>
          <c:showPercent val="0"/>
          <c:showBubbleSize val="0"/>
        </c:dLbls>
        <c:marker val="1"/>
        <c:smooth val="0"/>
        <c:axId val="306298336"/>
        <c:axId val="306299120"/>
      </c:lineChart>
      <c:dateAx>
        <c:axId val="306298336"/>
        <c:scaling>
          <c:orientation val="minMax"/>
        </c:scaling>
        <c:delete val="1"/>
        <c:axPos val="b"/>
        <c:numFmt formatCode="ge" sourceLinked="1"/>
        <c:majorTickMark val="none"/>
        <c:minorTickMark val="none"/>
        <c:tickLblPos val="none"/>
        <c:crossAx val="306299120"/>
        <c:crosses val="autoZero"/>
        <c:auto val="1"/>
        <c:lblOffset val="100"/>
        <c:baseTimeUnit val="years"/>
      </c:dateAx>
      <c:valAx>
        <c:axId val="30629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2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43.61</c:v>
                </c:pt>
                <c:pt idx="1">
                  <c:v>43.76</c:v>
                </c:pt>
                <c:pt idx="2">
                  <c:v>42.7</c:v>
                </c:pt>
                <c:pt idx="3">
                  <c:v>39.14</c:v>
                </c:pt>
                <c:pt idx="4">
                  <c:v>36.42</c:v>
                </c:pt>
              </c:numCache>
            </c:numRef>
          </c:val>
        </c:ser>
        <c:dLbls>
          <c:showLegendKey val="0"/>
          <c:showVal val="0"/>
          <c:showCatName val="0"/>
          <c:showSerName val="0"/>
          <c:showPercent val="0"/>
          <c:showBubbleSize val="0"/>
        </c:dLbls>
        <c:gapWidth val="150"/>
        <c:axId val="210787704"/>
        <c:axId val="21078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0787704"/>
        <c:axId val="210784568"/>
      </c:lineChart>
      <c:dateAx>
        <c:axId val="210787704"/>
        <c:scaling>
          <c:orientation val="minMax"/>
        </c:scaling>
        <c:delete val="1"/>
        <c:axPos val="b"/>
        <c:numFmt formatCode="ge" sourceLinked="1"/>
        <c:majorTickMark val="none"/>
        <c:minorTickMark val="none"/>
        <c:tickLblPos val="none"/>
        <c:crossAx val="210784568"/>
        <c:crosses val="autoZero"/>
        <c:auto val="1"/>
        <c:lblOffset val="100"/>
        <c:baseTimeUnit val="years"/>
      </c:dateAx>
      <c:valAx>
        <c:axId val="21078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8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239384"/>
        <c:axId val="30623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239384"/>
        <c:axId val="306237424"/>
      </c:lineChart>
      <c:dateAx>
        <c:axId val="306239384"/>
        <c:scaling>
          <c:orientation val="minMax"/>
        </c:scaling>
        <c:delete val="1"/>
        <c:axPos val="b"/>
        <c:numFmt formatCode="ge" sourceLinked="1"/>
        <c:majorTickMark val="none"/>
        <c:minorTickMark val="none"/>
        <c:tickLblPos val="none"/>
        <c:crossAx val="306237424"/>
        <c:crosses val="autoZero"/>
        <c:auto val="1"/>
        <c:lblOffset val="100"/>
        <c:baseTimeUnit val="years"/>
      </c:dateAx>
      <c:valAx>
        <c:axId val="30623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23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240952"/>
        <c:axId val="30623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240952"/>
        <c:axId val="306238208"/>
      </c:lineChart>
      <c:dateAx>
        <c:axId val="306240952"/>
        <c:scaling>
          <c:orientation val="minMax"/>
        </c:scaling>
        <c:delete val="1"/>
        <c:axPos val="b"/>
        <c:numFmt formatCode="ge" sourceLinked="1"/>
        <c:majorTickMark val="none"/>
        <c:minorTickMark val="none"/>
        <c:tickLblPos val="none"/>
        <c:crossAx val="306238208"/>
        <c:crosses val="autoZero"/>
        <c:auto val="1"/>
        <c:lblOffset val="100"/>
        <c:baseTimeUnit val="years"/>
      </c:dateAx>
      <c:valAx>
        <c:axId val="30623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24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241344"/>
        <c:axId val="30624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241344"/>
        <c:axId val="306242128"/>
      </c:lineChart>
      <c:dateAx>
        <c:axId val="306241344"/>
        <c:scaling>
          <c:orientation val="minMax"/>
        </c:scaling>
        <c:delete val="1"/>
        <c:axPos val="b"/>
        <c:numFmt formatCode="ge" sourceLinked="1"/>
        <c:majorTickMark val="none"/>
        <c:minorTickMark val="none"/>
        <c:tickLblPos val="none"/>
        <c:crossAx val="306242128"/>
        <c:crosses val="autoZero"/>
        <c:auto val="1"/>
        <c:lblOffset val="100"/>
        <c:baseTimeUnit val="years"/>
      </c:dateAx>
      <c:valAx>
        <c:axId val="30624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2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238992"/>
        <c:axId val="30624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238992"/>
        <c:axId val="306243696"/>
      </c:lineChart>
      <c:dateAx>
        <c:axId val="306238992"/>
        <c:scaling>
          <c:orientation val="minMax"/>
        </c:scaling>
        <c:delete val="1"/>
        <c:axPos val="b"/>
        <c:numFmt formatCode="ge" sourceLinked="1"/>
        <c:majorTickMark val="none"/>
        <c:minorTickMark val="none"/>
        <c:tickLblPos val="none"/>
        <c:crossAx val="306243696"/>
        <c:crosses val="autoZero"/>
        <c:auto val="1"/>
        <c:lblOffset val="100"/>
        <c:baseTimeUnit val="years"/>
      </c:dateAx>
      <c:valAx>
        <c:axId val="30624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23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6244480"/>
        <c:axId val="3062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3394.76</c:v>
                </c:pt>
                <c:pt idx="2">
                  <c:v>3189.89</c:v>
                </c:pt>
                <c:pt idx="3">
                  <c:v>2585.83</c:v>
                </c:pt>
                <c:pt idx="4">
                  <c:v>2464.06</c:v>
                </c:pt>
              </c:numCache>
            </c:numRef>
          </c:val>
          <c:smooth val="0"/>
        </c:ser>
        <c:dLbls>
          <c:showLegendKey val="0"/>
          <c:showVal val="0"/>
          <c:showCatName val="0"/>
          <c:showSerName val="0"/>
          <c:showPercent val="0"/>
          <c:showBubbleSize val="0"/>
        </c:dLbls>
        <c:marker val="1"/>
        <c:smooth val="0"/>
        <c:axId val="306244480"/>
        <c:axId val="306239776"/>
      </c:lineChart>
      <c:dateAx>
        <c:axId val="306244480"/>
        <c:scaling>
          <c:orientation val="minMax"/>
        </c:scaling>
        <c:delete val="1"/>
        <c:axPos val="b"/>
        <c:numFmt formatCode="ge" sourceLinked="1"/>
        <c:majorTickMark val="none"/>
        <c:minorTickMark val="none"/>
        <c:tickLblPos val="none"/>
        <c:crossAx val="306239776"/>
        <c:crosses val="autoZero"/>
        <c:auto val="1"/>
        <c:lblOffset val="100"/>
        <c:baseTimeUnit val="years"/>
      </c:dateAx>
      <c:valAx>
        <c:axId val="3062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2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24.76</c:v>
                </c:pt>
                <c:pt idx="1">
                  <c:v>21.22</c:v>
                </c:pt>
                <c:pt idx="2">
                  <c:v>21.44</c:v>
                </c:pt>
                <c:pt idx="3">
                  <c:v>26.36</c:v>
                </c:pt>
                <c:pt idx="4">
                  <c:v>27.67</c:v>
                </c:pt>
              </c:numCache>
            </c:numRef>
          </c:val>
        </c:ser>
        <c:dLbls>
          <c:showLegendKey val="0"/>
          <c:showVal val="0"/>
          <c:showCatName val="0"/>
          <c:showSerName val="0"/>
          <c:showPercent val="0"/>
          <c:showBubbleSize val="0"/>
        </c:dLbls>
        <c:gapWidth val="150"/>
        <c:axId val="306300296"/>
        <c:axId val="30629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32.81</c:v>
                </c:pt>
                <c:pt idx="2">
                  <c:v>27.92</c:v>
                </c:pt>
                <c:pt idx="3">
                  <c:v>31.45</c:v>
                </c:pt>
                <c:pt idx="4">
                  <c:v>32.909999999999997</c:v>
                </c:pt>
              </c:numCache>
            </c:numRef>
          </c:val>
          <c:smooth val="0"/>
        </c:ser>
        <c:dLbls>
          <c:showLegendKey val="0"/>
          <c:showVal val="0"/>
          <c:showCatName val="0"/>
          <c:showSerName val="0"/>
          <c:showPercent val="0"/>
          <c:showBubbleSize val="0"/>
        </c:dLbls>
        <c:marker val="1"/>
        <c:smooth val="0"/>
        <c:axId val="306300296"/>
        <c:axId val="306299512"/>
      </c:lineChart>
      <c:dateAx>
        <c:axId val="306300296"/>
        <c:scaling>
          <c:orientation val="minMax"/>
        </c:scaling>
        <c:delete val="1"/>
        <c:axPos val="b"/>
        <c:numFmt formatCode="ge" sourceLinked="1"/>
        <c:majorTickMark val="none"/>
        <c:minorTickMark val="none"/>
        <c:tickLblPos val="none"/>
        <c:crossAx val="306299512"/>
        <c:crosses val="autoZero"/>
        <c:auto val="1"/>
        <c:lblOffset val="100"/>
        <c:baseTimeUnit val="years"/>
      </c:dateAx>
      <c:valAx>
        <c:axId val="30629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30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531.66999999999996</c:v>
                </c:pt>
                <c:pt idx="1">
                  <c:v>607.87</c:v>
                </c:pt>
                <c:pt idx="2">
                  <c:v>615.86</c:v>
                </c:pt>
                <c:pt idx="3">
                  <c:v>538.34</c:v>
                </c:pt>
                <c:pt idx="4">
                  <c:v>510.31</c:v>
                </c:pt>
              </c:numCache>
            </c:numRef>
          </c:val>
        </c:ser>
        <c:dLbls>
          <c:showLegendKey val="0"/>
          <c:showVal val="0"/>
          <c:showCatName val="0"/>
          <c:showSerName val="0"/>
          <c:showPercent val="0"/>
          <c:showBubbleSize val="0"/>
        </c:dLbls>
        <c:gapWidth val="150"/>
        <c:axId val="306301080"/>
        <c:axId val="30629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483.69</c:v>
                </c:pt>
                <c:pt idx="2">
                  <c:v>602.87</c:v>
                </c:pt>
                <c:pt idx="3">
                  <c:v>588.54999999999995</c:v>
                </c:pt>
                <c:pt idx="4">
                  <c:v>561.54</c:v>
                </c:pt>
              </c:numCache>
            </c:numRef>
          </c:val>
          <c:smooth val="0"/>
        </c:ser>
        <c:dLbls>
          <c:showLegendKey val="0"/>
          <c:showVal val="0"/>
          <c:showCatName val="0"/>
          <c:showSerName val="0"/>
          <c:showPercent val="0"/>
          <c:showBubbleSize val="0"/>
        </c:dLbls>
        <c:marker val="1"/>
        <c:smooth val="0"/>
        <c:axId val="306301080"/>
        <c:axId val="306298728"/>
      </c:lineChart>
      <c:dateAx>
        <c:axId val="306301080"/>
        <c:scaling>
          <c:orientation val="minMax"/>
        </c:scaling>
        <c:delete val="1"/>
        <c:axPos val="b"/>
        <c:numFmt formatCode="ge" sourceLinked="1"/>
        <c:majorTickMark val="none"/>
        <c:minorTickMark val="none"/>
        <c:tickLblPos val="none"/>
        <c:crossAx val="306298728"/>
        <c:crosses val="autoZero"/>
        <c:auto val="1"/>
        <c:lblOffset val="100"/>
        <c:baseTimeUnit val="years"/>
      </c:dateAx>
      <c:valAx>
        <c:axId val="30629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30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L58" zoomScaleNormal="100" workbookViewId="0">
      <selection activeCell="CD49" sqref="CD4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金沢市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I2</v>
      </c>
      <c r="X8" s="70"/>
      <c r="Y8" s="70"/>
      <c r="Z8" s="70"/>
      <c r="AA8" s="70"/>
      <c r="AB8" s="70"/>
      <c r="AC8" s="70"/>
      <c r="AD8" s="3"/>
      <c r="AE8" s="3"/>
      <c r="AF8" s="3"/>
      <c r="AG8" s="3"/>
      <c r="AH8" s="3"/>
      <c r="AI8" s="3"/>
      <c r="AJ8" s="3"/>
      <c r="AK8" s="3"/>
      <c r="AL8" s="64">
        <f>データ!R6</f>
        <v>454356</v>
      </c>
      <c r="AM8" s="64"/>
      <c r="AN8" s="64"/>
      <c r="AO8" s="64"/>
      <c r="AP8" s="64"/>
      <c r="AQ8" s="64"/>
      <c r="AR8" s="64"/>
      <c r="AS8" s="64"/>
      <c r="AT8" s="63">
        <f>データ!S6</f>
        <v>468.64</v>
      </c>
      <c r="AU8" s="63"/>
      <c r="AV8" s="63"/>
      <c r="AW8" s="63"/>
      <c r="AX8" s="63"/>
      <c r="AY8" s="63"/>
      <c r="AZ8" s="63"/>
      <c r="BA8" s="63"/>
      <c r="BB8" s="63">
        <f>データ!T6</f>
        <v>969.52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0.03</v>
      </c>
      <c r="Q10" s="63"/>
      <c r="R10" s="63"/>
      <c r="S10" s="63"/>
      <c r="T10" s="63"/>
      <c r="U10" s="63"/>
      <c r="V10" s="63"/>
      <c r="W10" s="63">
        <f>データ!P6</f>
        <v>92.57</v>
      </c>
      <c r="X10" s="63"/>
      <c r="Y10" s="63"/>
      <c r="Z10" s="63"/>
      <c r="AA10" s="63"/>
      <c r="AB10" s="63"/>
      <c r="AC10" s="63"/>
      <c r="AD10" s="64">
        <f>データ!Q6</f>
        <v>2602</v>
      </c>
      <c r="AE10" s="64"/>
      <c r="AF10" s="64"/>
      <c r="AG10" s="64"/>
      <c r="AH10" s="64"/>
      <c r="AI10" s="64"/>
      <c r="AJ10" s="64"/>
      <c r="AK10" s="2"/>
      <c r="AL10" s="64">
        <f>データ!U6</f>
        <v>144</v>
      </c>
      <c r="AM10" s="64"/>
      <c r="AN10" s="64"/>
      <c r="AO10" s="64"/>
      <c r="AP10" s="64"/>
      <c r="AQ10" s="64"/>
      <c r="AR10" s="64"/>
      <c r="AS10" s="64"/>
      <c r="AT10" s="63">
        <f>データ!V6</f>
        <v>0.15</v>
      </c>
      <c r="AU10" s="63"/>
      <c r="AV10" s="63"/>
      <c r="AW10" s="63"/>
      <c r="AX10" s="63"/>
      <c r="AY10" s="63"/>
      <c r="AZ10" s="63"/>
      <c r="BA10" s="63"/>
      <c r="BB10" s="63">
        <f>データ!W6</f>
        <v>960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172014</v>
      </c>
      <c r="D6" s="31">
        <f t="shared" si="3"/>
        <v>47</v>
      </c>
      <c r="E6" s="31">
        <f t="shared" si="3"/>
        <v>17</v>
      </c>
      <c r="F6" s="31">
        <f t="shared" si="3"/>
        <v>9</v>
      </c>
      <c r="G6" s="31">
        <f t="shared" si="3"/>
        <v>0</v>
      </c>
      <c r="H6" s="31" t="str">
        <f t="shared" si="3"/>
        <v>石川県　金沢市</v>
      </c>
      <c r="I6" s="31" t="str">
        <f t="shared" si="3"/>
        <v>法非適用</v>
      </c>
      <c r="J6" s="31" t="str">
        <f t="shared" si="3"/>
        <v>下水道事業</v>
      </c>
      <c r="K6" s="31" t="str">
        <f t="shared" si="3"/>
        <v>小規模集合排水処理</v>
      </c>
      <c r="L6" s="31" t="str">
        <f t="shared" si="3"/>
        <v>I2</v>
      </c>
      <c r="M6" s="32" t="str">
        <f t="shared" si="3"/>
        <v>-</v>
      </c>
      <c r="N6" s="32" t="str">
        <f t="shared" si="3"/>
        <v>該当数値なし</v>
      </c>
      <c r="O6" s="32">
        <f t="shared" si="3"/>
        <v>0.03</v>
      </c>
      <c r="P6" s="32">
        <f t="shared" si="3"/>
        <v>92.57</v>
      </c>
      <c r="Q6" s="32">
        <f t="shared" si="3"/>
        <v>2602</v>
      </c>
      <c r="R6" s="32">
        <f t="shared" si="3"/>
        <v>454356</v>
      </c>
      <c r="S6" s="32">
        <f t="shared" si="3"/>
        <v>468.64</v>
      </c>
      <c r="T6" s="32">
        <f t="shared" si="3"/>
        <v>969.52</v>
      </c>
      <c r="U6" s="32">
        <f t="shared" si="3"/>
        <v>144</v>
      </c>
      <c r="V6" s="32">
        <f t="shared" si="3"/>
        <v>0.15</v>
      </c>
      <c r="W6" s="32">
        <f t="shared" si="3"/>
        <v>960</v>
      </c>
      <c r="X6" s="33">
        <f>IF(X7="",NA(),X7)</f>
        <v>43.61</v>
      </c>
      <c r="Y6" s="33">
        <f t="shared" ref="Y6:AG6" si="4">IF(Y7="",NA(),Y7)</f>
        <v>43.76</v>
      </c>
      <c r="Z6" s="33">
        <f t="shared" si="4"/>
        <v>42.7</v>
      </c>
      <c r="AA6" s="33">
        <f t="shared" si="4"/>
        <v>39.14</v>
      </c>
      <c r="AB6" s="33">
        <f t="shared" si="4"/>
        <v>36.42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2988.96</v>
      </c>
      <c r="BK6" s="33">
        <f t="shared" si="7"/>
        <v>3394.76</v>
      </c>
      <c r="BL6" s="33">
        <f t="shared" si="7"/>
        <v>3189.89</v>
      </c>
      <c r="BM6" s="33">
        <f t="shared" si="7"/>
        <v>2585.83</v>
      </c>
      <c r="BN6" s="33">
        <f t="shared" si="7"/>
        <v>2464.06</v>
      </c>
      <c r="BO6" s="32" t="str">
        <f>IF(BO7="","",IF(BO7="-","【-】","【"&amp;SUBSTITUTE(TEXT(BO7,"#,##0.00"),"-","△")&amp;"】"))</f>
        <v>【2,685.08】</v>
      </c>
      <c r="BP6" s="33">
        <f>IF(BP7="",NA(),BP7)</f>
        <v>24.76</v>
      </c>
      <c r="BQ6" s="33">
        <f t="shared" ref="BQ6:BY6" si="8">IF(BQ7="",NA(),BQ7)</f>
        <v>21.22</v>
      </c>
      <c r="BR6" s="33">
        <f t="shared" si="8"/>
        <v>21.44</v>
      </c>
      <c r="BS6" s="33">
        <f t="shared" si="8"/>
        <v>26.36</v>
      </c>
      <c r="BT6" s="33">
        <f t="shared" si="8"/>
        <v>27.67</v>
      </c>
      <c r="BU6" s="33">
        <f t="shared" si="8"/>
        <v>26.99</v>
      </c>
      <c r="BV6" s="33">
        <f t="shared" si="8"/>
        <v>32.81</v>
      </c>
      <c r="BW6" s="33">
        <f t="shared" si="8"/>
        <v>27.92</v>
      </c>
      <c r="BX6" s="33">
        <f t="shared" si="8"/>
        <v>31.45</v>
      </c>
      <c r="BY6" s="33">
        <f t="shared" si="8"/>
        <v>32.909999999999997</v>
      </c>
      <c r="BZ6" s="32" t="str">
        <f>IF(BZ7="","",IF(BZ7="-","【-】","【"&amp;SUBSTITUTE(TEXT(BZ7,"#,##0.00"),"-","△")&amp;"】"))</f>
        <v>【30.63】</v>
      </c>
      <c r="CA6" s="33">
        <f>IF(CA7="",NA(),CA7)</f>
        <v>531.66999999999996</v>
      </c>
      <c r="CB6" s="33">
        <f t="shared" ref="CB6:CJ6" si="9">IF(CB7="",NA(),CB7)</f>
        <v>607.87</v>
      </c>
      <c r="CC6" s="33">
        <f t="shared" si="9"/>
        <v>615.86</v>
      </c>
      <c r="CD6" s="33">
        <f t="shared" si="9"/>
        <v>538.34</v>
      </c>
      <c r="CE6" s="33">
        <f t="shared" si="9"/>
        <v>510.31</v>
      </c>
      <c r="CF6" s="33">
        <f t="shared" si="9"/>
        <v>663.6</v>
      </c>
      <c r="CG6" s="33">
        <f t="shared" si="9"/>
        <v>483.69</v>
      </c>
      <c r="CH6" s="33">
        <f t="shared" si="9"/>
        <v>602.87</v>
      </c>
      <c r="CI6" s="33">
        <f t="shared" si="9"/>
        <v>588.54999999999995</v>
      </c>
      <c r="CJ6" s="33">
        <f t="shared" si="9"/>
        <v>561.54</v>
      </c>
      <c r="CK6" s="32" t="str">
        <f>IF(CK7="","",IF(CK7="-","【-】","【"&amp;SUBSTITUTE(TEXT(CK7,"#,##0.00"),"-","△")&amp;"】"))</f>
        <v>【600.63】</v>
      </c>
      <c r="CL6" s="33">
        <f>IF(CL7="",NA(),CL7)</f>
        <v>37.76</v>
      </c>
      <c r="CM6" s="33">
        <f t="shared" ref="CM6:CU6" si="10">IF(CM7="",NA(),CM7)</f>
        <v>37.76</v>
      </c>
      <c r="CN6" s="33">
        <f t="shared" si="10"/>
        <v>35.71</v>
      </c>
      <c r="CO6" s="33">
        <f t="shared" si="10"/>
        <v>34.69</v>
      </c>
      <c r="CP6" s="33">
        <f t="shared" si="10"/>
        <v>31.63</v>
      </c>
      <c r="CQ6" s="33">
        <f t="shared" si="10"/>
        <v>38.97</v>
      </c>
      <c r="CR6" s="33">
        <f t="shared" si="10"/>
        <v>45.55</v>
      </c>
      <c r="CS6" s="33">
        <f t="shared" si="10"/>
        <v>35.64</v>
      </c>
      <c r="CT6" s="33">
        <f t="shared" si="10"/>
        <v>37.950000000000003</v>
      </c>
      <c r="CU6" s="33">
        <f t="shared" si="10"/>
        <v>34.92</v>
      </c>
      <c r="CV6" s="32" t="str">
        <f>IF(CV7="","",IF(CV7="-","【-】","【"&amp;SUBSTITUTE(TEXT(CV7,"#,##0.00"),"-","△")&amp;"】"))</f>
        <v>【36.67】</v>
      </c>
      <c r="CW6" s="33">
        <f>IF(CW7="",NA(),CW7)</f>
        <v>92.95</v>
      </c>
      <c r="CX6" s="33">
        <f t="shared" ref="CX6:DF6" si="11">IF(CX7="",NA(),CX7)</f>
        <v>93.42</v>
      </c>
      <c r="CY6" s="33">
        <f t="shared" si="11"/>
        <v>93.38</v>
      </c>
      <c r="CZ6" s="33">
        <f t="shared" si="11"/>
        <v>93.42</v>
      </c>
      <c r="DA6" s="33">
        <f t="shared" si="11"/>
        <v>94.44</v>
      </c>
      <c r="DB6" s="33">
        <f t="shared" si="11"/>
        <v>86.89</v>
      </c>
      <c r="DC6" s="33">
        <f t="shared" si="11"/>
        <v>80.91</v>
      </c>
      <c r="DD6" s="33">
        <f t="shared" si="11"/>
        <v>87.19</v>
      </c>
      <c r="DE6" s="33">
        <f t="shared" si="11"/>
        <v>88.2</v>
      </c>
      <c r="DF6" s="33">
        <f t="shared" si="11"/>
        <v>88.64</v>
      </c>
      <c r="DG6" s="32" t="str">
        <f>IF(DG7="","",IF(DG7="-","【-】","【"&amp;SUBSTITUTE(TEXT(DG7,"#,##0.00"),"-","△")&amp;"】"))</f>
        <v>【89.35】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3">
        <f t="shared" si="14"/>
        <v>0.01</v>
      </c>
      <c r="EM6" s="32">
        <f t="shared" si="14"/>
        <v>0</v>
      </c>
      <c r="EN6" s="32" t="str">
        <f>IF(EN7="","",IF(EN7="-","【-】","【"&amp;SUBSTITUTE(TEXT(EN7,"#,##0.00"),"-","△")&amp;"】"))</f>
        <v>【0.17】</v>
      </c>
    </row>
    <row r="7" spans="1:144" s="34" customFormat="1">
      <c r="A7" s="26"/>
      <c r="B7" s="35">
        <v>2015</v>
      </c>
      <c r="C7" s="35">
        <v>172014</v>
      </c>
      <c r="D7" s="35">
        <v>47</v>
      </c>
      <c r="E7" s="35">
        <v>17</v>
      </c>
      <c r="F7" s="35">
        <v>9</v>
      </c>
      <c r="G7" s="35">
        <v>0</v>
      </c>
      <c r="H7" s="35" t="s">
        <v>96</v>
      </c>
      <c r="I7" s="35" t="s">
        <v>97</v>
      </c>
      <c r="J7" s="35" t="s">
        <v>98</v>
      </c>
      <c r="K7" s="35" t="s">
        <v>99</v>
      </c>
      <c r="L7" s="35" t="s">
        <v>100</v>
      </c>
      <c r="M7" s="36" t="s">
        <v>101</v>
      </c>
      <c r="N7" s="36" t="s">
        <v>102</v>
      </c>
      <c r="O7" s="36">
        <v>0.03</v>
      </c>
      <c r="P7" s="36">
        <v>92.57</v>
      </c>
      <c r="Q7" s="36">
        <v>2602</v>
      </c>
      <c r="R7" s="36">
        <v>454356</v>
      </c>
      <c r="S7" s="36">
        <v>468.64</v>
      </c>
      <c r="T7" s="36">
        <v>969.52</v>
      </c>
      <c r="U7" s="36">
        <v>144</v>
      </c>
      <c r="V7" s="36">
        <v>0.15</v>
      </c>
      <c r="W7" s="36">
        <v>960</v>
      </c>
      <c r="X7" s="36">
        <v>43.61</v>
      </c>
      <c r="Y7" s="36">
        <v>43.76</v>
      </c>
      <c r="Z7" s="36">
        <v>42.7</v>
      </c>
      <c r="AA7" s="36">
        <v>39.14</v>
      </c>
      <c r="AB7" s="36">
        <v>36.42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2988.96</v>
      </c>
      <c r="BK7" s="36">
        <v>3394.76</v>
      </c>
      <c r="BL7" s="36">
        <v>3189.89</v>
      </c>
      <c r="BM7" s="36">
        <v>2585.83</v>
      </c>
      <c r="BN7" s="36">
        <v>2464.06</v>
      </c>
      <c r="BO7" s="36">
        <v>2685.08</v>
      </c>
      <c r="BP7" s="36">
        <v>24.76</v>
      </c>
      <c r="BQ7" s="36">
        <v>21.22</v>
      </c>
      <c r="BR7" s="36">
        <v>21.44</v>
      </c>
      <c r="BS7" s="36">
        <v>26.36</v>
      </c>
      <c r="BT7" s="36">
        <v>27.67</v>
      </c>
      <c r="BU7" s="36">
        <v>26.99</v>
      </c>
      <c r="BV7" s="36">
        <v>32.81</v>
      </c>
      <c r="BW7" s="36">
        <v>27.92</v>
      </c>
      <c r="BX7" s="36">
        <v>31.45</v>
      </c>
      <c r="BY7" s="36">
        <v>32.909999999999997</v>
      </c>
      <c r="BZ7" s="36">
        <v>30.63</v>
      </c>
      <c r="CA7" s="36">
        <v>531.66999999999996</v>
      </c>
      <c r="CB7" s="36">
        <v>607.87</v>
      </c>
      <c r="CC7" s="36">
        <v>615.86</v>
      </c>
      <c r="CD7" s="36">
        <v>538.34</v>
      </c>
      <c r="CE7" s="36">
        <v>510.31</v>
      </c>
      <c r="CF7" s="36">
        <v>663.6</v>
      </c>
      <c r="CG7" s="36">
        <v>483.69</v>
      </c>
      <c r="CH7" s="36">
        <v>602.87</v>
      </c>
      <c r="CI7" s="36">
        <v>588.54999999999995</v>
      </c>
      <c r="CJ7" s="36">
        <v>561.54</v>
      </c>
      <c r="CK7" s="36">
        <v>600.63</v>
      </c>
      <c r="CL7" s="36">
        <v>37.76</v>
      </c>
      <c r="CM7" s="36">
        <v>37.76</v>
      </c>
      <c r="CN7" s="36">
        <v>35.71</v>
      </c>
      <c r="CO7" s="36">
        <v>34.69</v>
      </c>
      <c r="CP7" s="36">
        <v>31.63</v>
      </c>
      <c r="CQ7" s="36">
        <v>38.97</v>
      </c>
      <c r="CR7" s="36">
        <v>45.55</v>
      </c>
      <c r="CS7" s="36">
        <v>35.64</v>
      </c>
      <c r="CT7" s="36">
        <v>37.950000000000003</v>
      </c>
      <c r="CU7" s="36">
        <v>34.92</v>
      </c>
      <c r="CV7" s="36">
        <v>36.67</v>
      </c>
      <c r="CW7" s="36">
        <v>92.95</v>
      </c>
      <c r="CX7" s="36">
        <v>93.42</v>
      </c>
      <c r="CY7" s="36">
        <v>93.38</v>
      </c>
      <c r="CZ7" s="36">
        <v>93.42</v>
      </c>
      <c r="DA7" s="36">
        <v>94.44</v>
      </c>
      <c r="DB7" s="36">
        <v>86.89</v>
      </c>
      <c r="DC7" s="36">
        <v>80.91</v>
      </c>
      <c r="DD7" s="36">
        <v>87.19</v>
      </c>
      <c r="DE7" s="36">
        <v>88.2</v>
      </c>
      <c r="DF7" s="36">
        <v>88.64</v>
      </c>
      <c r="DG7" s="36">
        <v>89.35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0.01</v>
      </c>
      <c r="EM7" s="36">
        <v>0</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kndp</cp:lastModifiedBy>
  <cp:lastPrinted>2017-02-15T01:28:40Z</cp:lastPrinted>
  <dcterms:created xsi:type="dcterms:W3CDTF">2017-02-08T03:20:21Z</dcterms:created>
  <dcterms:modified xsi:type="dcterms:W3CDTF">2017-02-15T01:38:52Z</dcterms:modified>
  <cp:category/>
</cp:coreProperties>
</file>