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dmVPs15UUOmuaWkEYB7b8rOjbt91KT/TQwOl9urDxMzOlYlq/+WiGJAY06RZk8TkOffUt++FYNCdcbpiY2S8sw==" workbookSaltValue="mmENM4dRL6nhSUmwJiGj4A==" workbookSpinCount="100000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<sst xmlns="http://schemas.openxmlformats.org/spreadsheetml/2006/main" count="221" uniqueCount="111">
  <si>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</si>
  <si>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</si>
  <si>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</si>
  <si>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</si>
  <si>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</si>
  <si>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</si>
  <si>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</si>
  <si>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</si>
  <si>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</si>
  <si>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</si>
  <si>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</si>
  <si>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</si>
  <si>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</si>
  <si>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</si>
  <si>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</si>
  <si>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</si>
  <si>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</si>
  <si>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</si>
  <si>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</si>
  <si>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</si>
  <si>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</si>
  <si>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</si>
  <si>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</si>
  <si>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</si>
  <si>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</si>
  <si>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</si>
  <si>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</si>
  <si>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</si>
  <si>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</si>
  <si>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</si>
  <si>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</si>
  <si>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</si>
  <si>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</si>
  <si>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</si>
  <si>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</si>
  <si>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</si>
  <si>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</si>
  <si>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</si>
  <si>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</si>
  <si>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</si>
  <si>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</si>
  <si>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</si>
  <si>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</si>
  <si>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</si>
  <si>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</si>
  <si>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</si>
  <si>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</si>
  <si>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</si>
  <si>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</si>
  <si>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</si>
  <si>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</si>
  <si>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</si>
  <si>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</si>
  <si>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</si>
  <si>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</si>
  <si>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</si>
  <si>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</si>
  <si>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</si>
  <si>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</si>
  <si>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</si>
  <si>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</si>
  <si>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</si>
  <si>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</si>
  <si>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</si>
  <si>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</si>
  <si>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</si>
  <si>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</si>
  <si>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</si>
  <si>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</si>
  <si>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</si>
  <si>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</si>
  <si>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</si>
  <si>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</si>
  <si>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</si>
  <si>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</si>
  <si>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</si>
  <si>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</si>
  <si>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</si>
  <si>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</si>
  <si>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</si>
  <si>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</si>
  <si>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</si>
  <si>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</si>
  <si>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</si>
  <si>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</si>
  <si>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</si>
  <si>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</si>
  <si>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</si>
  <si>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</si>
  <si>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</si>
  <si>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</si>
  <si>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</si>
  <si>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</si>
  <si>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</si>
  <si>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</si>
  <si>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</si>
  <si>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</si>
  <si>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</si>
  <si>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</si>
  <si>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</si>
  <si>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</si>
  <si>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</si>
  <si>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</si>
  <si>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</si>
  <si>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</si>
  <si>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</si>
  <si>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</si>
  <si>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</si>
  <si>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t>川北町の下水道普及率はほぼ100％となっている。また、町の施策（公共料金の低廉化）として使用料を月額2,000円の定額としていることもあり、①収益的収支比率、④企業債残高対事業規模比率、⑤経費回収率が類似団体平均値より低くなっている。
しかし、財政をとりまく環境の変化から、更なる経営努力が求められ、管理経費の節</t>
    </r>
    <r>
      <rPr>
        <sz val="11"/>
        <rFont val="ＭＳ ゴシック"/>
        <family val="3"/>
        <charset val="128"/>
      </rPr>
      <t>減や建設事業の縮減、一部負担金の見直しを行ってきており、今以上の経営悪化はないと考えている。
今後も経常経費の削減に努め、経営の</t>
    </r>
    <r>
      <rPr>
        <sz val="11"/>
        <color theme="1"/>
        <rFont val="ＭＳ ゴシック"/>
        <family val="3"/>
        <charset val="128"/>
      </rPr>
      <t xml:space="preserve">安定を図っていきたい。
</t>
    </r>
    <rPh sb="27" eb="28">
      <t>マチ</t>
    </rPh>
    <rPh sb="29" eb="31">
      <t>セサク</t>
    </rPh>
    <rPh sb="32" eb="34">
      <t>コウキョウ</t>
    </rPh>
    <rPh sb="34" eb="36">
      <t>リョウキン</t>
    </rPh>
    <rPh sb="37" eb="39">
      <t>テイレン</t>
    </rPh>
    <rPh sb="39" eb="40">
      <t>カ</t>
    </rPh>
    <rPh sb="44" eb="47">
      <t>シヨウリョウ</t>
    </rPh>
    <rPh sb="48" eb="50">
      <t>ゲツガク</t>
    </rPh>
    <rPh sb="55" eb="56">
      <t>エン</t>
    </rPh>
    <rPh sb="57" eb="59">
      <t>テイガク</t>
    </rPh>
    <rPh sb="71" eb="74">
      <t>シュウエキテキ</t>
    </rPh>
    <rPh sb="74" eb="76">
      <t>シュウシ</t>
    </rPh>
    <rPh sb="76" eb="78">
      <t>ヒリツ</t>
    </rPh>
    <rPh sb="80" eb="83">
      <t>キギョウサイ</t>
    </rPh>
    <rPh sb="83" eb="85">
      <t>ザンダカ</t>
    </rPh>
    <rPh sb="85" eb="86">
      <t>タイ</t>
    </rPh>
    <rPh sb="86" eb="88">
      <t>ジギョウ</t>
    </rPh>
    <rPh sb="88" eb="90">
      <t>キボ</t>
    </rPh>
    <rPh sb="90" eb="92">
      <t>ヒリツ</t>
    </rPh>
    <rPh sb="94" eb="96">
      <t>ケイヒ</t>
    </rPh>
    <rPh sb="96" eb="99">
      <t>カイシュウリツ</t>
    </rPh>
    <rPh sb="100" eb="102">
      <t>ルイジ</t>
    </rPh>
    <rPh sb="102" eb="104">
      <t>ダンタイ</t>
    </rPh>
    <rPh sb="104" eb="107">
      <t>ヘイキンチ</t>
    </rPh>
    <rPh sb="109" eb="110">
      <t>ヒク</t>
    </rPh>
    <rPh sb="184" eb="187">
      <t>イマイジョウ</t>
    </rPh>
    <rPh sb="188" eb="190">
      <t>ケイエイ</t>
    </rPh>
    <rPh sb="190" eb="192">
      <t>アッカ</t>
    </rPh>
    <rPh sb="196" eb="197">
      <t>カンガ</t>
    </rPh>
    <rPh sb="203" eb="205">
      <t>コンゴ</t>
    </rPh>
    <rPh sb="206" eb="208">
      <t>ケイジョウ</t>
    </rPh>
    <rPh sb="208" eb="210">
      <t>ケイヒ</t>
    </rPh>
    <rPh sb="211" eb="213">
      <t>サクゲン</t>
    </rPh>
    <rPh sb="214" eb="215">
      <t>ツト</t>
    </rPh>
    <rPh sb="217" eb="219">
      <t>ケイエイ</t>
    </rPh>
    <rPh sb="220" eb="222">
      <t>アンテイ</t>
    </rPh>
    <rPh sb="223" eb="224">
      <t>ハカ</t>
    </rPh>
    <phoneticPr fontId="4"/>
  </si>
  <si>
    <t>施設の老朽化については、平成８年度より各地区処理場の機能強化工事を行い、平成２３年度には一通りの処理場の機能強化工事を終えた。
しかし、当初の機能強化工事から２０年目を迎え、施設の老朽化が見られるようになった。
そこで、平成２７年度から平成２８年度にかけて、全地区の管渠等の調査を行っており、その結果をふまえ｢最適整備構想｣を策定し、老朽化が多くみられた地区から順次施設の改修に努めていく。</t>
    <rPh sb="0" eb="2">
      <t>シセツ</t>
    </rPh>
    <rPh sb="3" eb="6">
      <t>ロウキュウカ</t>
    </rPh>
    <rPh sb="12" eb="14">
      <t>ヘイセイ</t>
    </rPh>
    <rPh sb="15" eb="16">
      <t>ネン</t>
    </rPh>
    <rPh sb="16" eb="17">
      <t>ド</t>
    </rPh>
    <rPh sb="19" eb="20">
      <t>カク</t>
    </rPh>
    <rPh sb="20" eb="22">
      <t>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2">
      <t>ネン</t>
    </rPh>
    <rPh sb="82" eb="83">
      <t>メ</t>
    </rPh>
    <rPh sb="84" eb="85">
      <t>ムカ</t>
    </rPh>
    <rPh sb="87" eb="89">
      <t>シセツ</t>
    </rPh>
    <rPh sb="90" eb="93">
      <t>ロウキュウカ</t>
    </rPh>
    <rPh sb="94" eb="95">
      <t>ミ</t>
    </rPh>
    <rPh sb="110" eb="112">
      <t>ヘイセイ</t>
    </rPh>
    <rPh sb="114" eb="116">
      <t>ネンド</t>
    </rPh>
    <rPh sb="118" eb="120">
      <t>ヘイセイ</t>
    </rPh>
    <rPh sb="122" eb="124">
      <t>ネンド</t>
    </rPh>
    <rPh sb="129" eb="132">
      <t>ゼンチク</t>
    </rPh>
    <rPh sb="133" eb="135">
      <t>カンキョ</t>
    </rPh>
    <rPh sb="135" eb="136">
      <t>トウ</t>
    </rPh>
    <rPh sb="137" eb="139">
      <t>チョウサ</t>
    </rPh>
    <rPh sb="140" eb="141">
      <t>オコナ</t>
    </rPh>
    <rPh sb="148" eb="150">
      <t>ケッカ</t>
    </rPh>
    <rPh sb="167" eb="170">
      <t>ロウキュウカ</t>
    </rPh>
    <rPh sb="171" eb="172">
      <t>オオ</t>
    </rPh>
    <rPh sb="177" eb="179">
      <t>チク</t>
    </rPh>
    <rPh sb="181" eb="183">
      <t>ジュンジ</t>
    </rPh>
    <rPh sb="183" eb="185">
      <t>シセツ</t>
    </rPh>
    <rPh sb="186" eb="188">
      <t>カイシュウ</t>
    </rPh>
    <rPh sb="189" eb="190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</si>
  <si>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下水道使用料の改定については、消費税率改定時を目処に見直しを検討しているが、将来にわたる施設の更新を織り込んで策定した計画に基づき、判断する。</t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100" eb="101">
      <t>リツ</t>
    </rPh>
    <rPh sb="101" eb="103">
      <t>カイテイ</t>
    </rPh>
    <rPh sb="103" eb="104">
      <t>トキ</t>
    </rPh>
    <rPh sb="105" eb="107">
      <t>メド</t>
    </rPh>
    <rPh sb="108" eb="110">
      <t>ミナオ</t>
    </rPh>
    <rPh sb="112" eb="114">
      <t>ケントウ</t>
    </rPh>
    <rPh sb="120" eb="122">
      <t>ショウライ</t>
    </rPh>
    <rPh sb="126" eb="128">
      <t>シセツ</t>
    </rPh>
    <rPh sb="129" eb="131">
      <t>コウシン</t>
    </rPh>
    <rPh sb="132" eb="133">
      <t>オ</t>
    </rPh>
    <rPh sb="134" eb="135">
      <t>コ</t>
    </rPh>
    <rPh sb="137" eb="139">
      <t>サクテイ</t>
    </rPh>
    <rPh sb="141" eb="143">
      <t>ケイカク</t>
    </rPh>
    <rPh sb="144" eb="145">
      <t>モト</t>
    </rPh>
    <rPh sb="148" eb="150">
      <t>ハンダン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</si>
</sst>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0.1</c:v>
                </c:pt>
                <c:pt idx="2">
                  <c:v>0.5</c:v>
                </c:pt>
                <c:pt idx="3">
                  <c:v>0.25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12896"/>
        <c:axId val="8771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0.04</c:v>
                </c:pt>
                <c:pt idx="2">
                  <c:v>0.01</c:v>
                </c:pt>
                <c:pt idx="3">
                  <c:v>0.03</c:v>
                </c:pt>
                <c:pt idx="4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12896"/>
        <c:axId val="87714816"/>
      </c:lineChart>
      <c:dateAx>
        <c:axId val="8771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14816"/>
        <c:crosses val="autoZero"/>
        <c:auto val="1"/>
        <c:lblOffset val="100"/>
        <c:baseTimeUnit val="years"/>
      </c:dateAx>
      <c:valAx>
        <c:axId val="8771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1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85.49</c:v>
                </c:pt>
                <c:pt idx="1">
                  <c:v>86.92</c:v>
                </c:pt>
                <c:pt idx="2">
                  <c:v>84.74</c:v>
                </c:pt>
                <c:pt idx="3">
                  <c:v>84.74</c:v>
                </c:pt>
                <c:pt idx="4">
                  <c:v>84.31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30336"/>
        <c:axId val="9083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55.2</c:v>
                </c:pt>
                <c:pt idx="1">
                  <c:v>57.91</c:v>
                </c:pt>
                <c:pt idx="2">
                  <c:v>60.63</c:v>
                </c:pt>
                <c:pt idx="3">
                  <c:v>58.47</c:v>
                </c:pt>
                <c:pt idx="4">
                  <c:v>57.3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30336"/>
        <c:axId val="90832256"/>
      </c:lineChart>
      <c:dateAx>
        <c:axId val="90830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32256"/>
        <c:crosses val="autoZero"/>
        <c:auto val="1"/>
        <c:lblOffset val="100"/>
        <c:baseTimeUnit val="years"/>
      </c:dateAx>
      <c:valAx>
        <c:axId val="9083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30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83200"/>
        <c:axId val="9088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83.73</c:v>
                </c:pt>
                <c:pt idx="1">
                  <c:v>87.72</c:v>
                </c:pt>
                <c:pt idx="2">
                  <c:v>88.66</c:v>
                </c:pt>
                <c:pt idx="3">
                  <c:v>88.58</c:v>
                </c:pt>
                <c:pt idx="4">
                  <c:v>89.43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3200"/>
        <c:axId val="90885120"/>
      </c:lineChart>
      <c:dateAx>
        <c:axId val="9088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85120"/>
        <c:crosses val="autoZero"/>
        <c:auto val="1"/>
        <c:lblOffset val="100"/>
        <c:baseTimeUnit val="years"/>
      </c:dateAx>
      <c:valAx>
        <c:axId val="9088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8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70.180000000000007</c:v>
                </c:pt>
                <c:pt idx="1">
                  <c:v>66.41</c:v>
                </c:pt>
                <c:pt idx="2">
                  <c:v>62.15</c:v>
                </c:pt>
                <c:pt idx="3">
                  <c:v>59.98</c:v>
                </c:pt>
                <c:pt idx="4">
                  <c:v>58.79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577344"/>
        <c:axId val="87579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77344"/>
        <c:axId val="87579264"/>
      </c:lineChart>
      <c:dateAx>
        <c:axId val="87577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579264"/>
        <c:crosses val="autoZero"/>
        <c:auto val="1"/>
        <c:lblOffset val="100"/>
        <c:baseTimeUnit val="years"/>
      </c:dateAx>
      <c:valAx>
        <c:axId val="87579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577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17920"/>
        <c:axId val="8761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17920"/>
        <c:axId val="87619840"/>
      </c:lineChart>
      <c:dateAx>
        <c:axId val="8761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19840"/>
        <c:crosses val="autoZero"/>
        <c:auto val="1"/>
        <c:lblOffset val="100"/>
        <c:baseTimeUnit val="years"/>
      </c:dateAx>
      <c:valAx>
        <c:axId val="8761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1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62592"/>
        <c:axId val="8766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62592"/>
        <c:axId val="87664512"/>
      </c:lineChart>
      <c:dateAx>
        <c:axId val="8766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664512"/>
        <c:crosses val="autoZero"/>
        <c:auto val="1"/>
        <c:lblOffset val="100"/>
        <c:baseTimeUnit val="years"/>
      </c:dateAx>
      <c:valAx>
        <c:axId val="8766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66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76384"/>
        <c:axId val="9057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76384"/>
        <c:axId val="90578304"/>
      </c:lineChart>
      <c:dateAx>
        <c:axId val="9057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78304"/>
        <c:crosses val="autoZero"/>
        <c:auto val="1"/>
        <c:lblOffset val="100"/>
        <c:baseTimeUnit val="years"/>
      </c:dateAx>
      <c:valAx>
        <c:axId val="9057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7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29632"/>
        <c:axId val="9063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29632"/>
        <c:axId val="90631552"/>
      </c:lineChart>
      <c:dateAx>
        <c:axId val="9062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31552"/>
        <c:crosses val="autoZero"/>
        <c:auto val="1"/>
        <c:lblOffset val="100"/>
        <c:baseTimeUnit val="years"/>
      </c:dateAx>
      <c:valAx>
        <c:axId val="9063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2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1506.69</c:v>
                </c:pt>
                <c:pt idx="1">
                  <c:v>1357.49</c:v>
                </c:pt>
                <c:pt idx="2">
                  <c:v>1259.27</c:v>
                </c:pt>
                <c:pt idx="3">
                  <c:v>1153.21</c:v>
                </c:pt>
                <c:pt idx="4">
                  <c:v>1043.21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643840"/>
        <c:axId val="9066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1239.2</c:v>
                </c:pt>
                <c:pt idx="1">
                  <c:v>439.72</c:v>
                </c:pt>
                <c:pt idx="2">
                  <c:v>547.95000000000005</c:v>
                </c:pt>
                <c:pt idx="3">
                  <c:v>632.94000000000005</c:v>
                </c:pt>
                <c:pt idx="4">
                  <c:v>721.43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643840"/>
        <c:axId val="90666496"/>
      </c:lineChart>
      <c:dateAx>
        <c:axId val="906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666496"/>
        <c:crosses val="autoZero"/>
        <c:auto val="1"/>
        <c:lblOffset val="100"/>
        <c:baseTimeUnit val="years"/>
      </c:dateAx>
      <c:valAx>
        <c:axId val="9066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6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57.32</c:v>
                </c:pt>
                <c:pt idx="1">
                  <c:v>55.11</c:v>
                </c:pt>
                <c:pt idx="2">
                  <c:v>51.47</c:v>
                </c:pt>
                <c:pt idx="3">
                  <c:v>50.07</c:v>
                </c:pt>
                <c:pt idx="4">
                  <c:v>49.83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00416"/>
        <c:axId val="90768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68.73</c:v>
                </c:pt>
                <c:pt idx="2">
                  <c:v>64.86</c:v>
                </c:pt>
                <c:pt idx="3">
                  <c:v>62.3</c:v>
                </c:pt>
                <c:pt idx="4">
                  <c:v>59.3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00416"/>
        <c:axId val="90768128"/>
      </c:lineChart>
      <c:dateAx>
        <c:axId val="9070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68128"/>
        <c:crosses val="autoZero"/>
        <c:auto val="1"/>
        <c:lblOffset val="100"/>
        <c:baseTimeUnit val="years"/>
      </c:dateAx>
      <c:valAx>
        <c:axId val="90768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0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129.13999999999999</c:v>
                </c:pt>
                <c:pt idx="1">
                  <c:v>133.44</c:v>
                </c:pt>
                <c:pt idx="2">
                  <c:v>148.34</c:v>
                </c:pt>
                <c:pt idx="3">
                  <c:v>154.96</c:v>
                </c:pt>
                <c:pt idx="4">
                  <c:v>156.88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3856"/>
        <c:axId val="9079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283.26</c:v>
                </c:pt>
                <c:pt idx="1">
                  <c:v>205.91</c:v>
                </c:pt>
                <c:pt idx="2">
                  <c:v>214.41</c:v>
                </c:pt>
                <c:pt idx="3">
                  <c:v>235.07</c:v>
                </c:pt>
                <c:pt idx="4">
                  <c:v>248.14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3856"/>
        <c:axId val="90796032"/>
      </c:lineChart>
      <c:dateAx>
        <c:axId val="9079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96032"/>
        <c:crosses val="autoZero"/>
        <c:auto val="1"/>
        <c:lblOffset val="100"/>
        <c:baseTimeUnit val="years"/>
      </c:dateAx>
      <c:valAx>
        <c:axId val="9079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9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石川県　川北町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6286</v>
      </c>
      <c r="AM8" s="47"/>
      <c r="AN8" s="47"/>
      <c r="AO8" s="47"/>
      <c r="AP8" s="47"/>
      <c r="AQ8" s="47"/>
      <c r="AR8" s="47"/>
      <c r="AS8" s="47"/>
      <c r="AT8" s="43">
        <f>データ!S6</f>
        <v>14.64</v>
      </c>
      <c r="AU8" s="43"/>
      <c r="AV8" s="43"/>
      <c r="AW8" s="43"/>
      <c r="AX8" s="43"/>
      <c r="AY8" s="43"/>
      <c r="AZ8" s="43"/>
      <c r="BA8" s="43"/>
      <c r="BB8" s="43">
        <f>データ!T6</f>
        <v>429.37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100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2000</v>
      </c>
      <c r="AE10" s="47"/>
      <c r="AF10" s="47"/>
      <c r="AG10" s="47"/>
      <c r="AH10" s="47"/>
      <c r="AI10" s="47"/>
      <c r="AJ10" s="47"/>
      <c r="AK10" s="2"/>
      <c r="AL10" s="47">
        <f>データ!U6</f>
        <v>6269</v>
      </c>
      <c r="AM10" s="47"/>
      <c r="AN10" s="47"/>
      <c r="AO10" s="47"/>
      <c r="AP10" s="47"/>
      <c r="AQ10" s="47"/>
      <c r="AR10" s="47"/>
      <c r="AS10" s="47"/>
      <c r="AT10" s="43">
        <f>データ!V6</f>
        <v>1.22</v>
      </c>
      <c r="AU10" s="43"/>
      <c r="AV10" s="43"/>
      <c r="AW10" s="43"/>
      <c r="AX10" s="43"/>
      <c r="AY10" s="43"/>
      <c r="AZ10" s="43"/>
      <c r="BA10" s="43"/>
      <c r="BB10" s="43">
        <f>データ!W6</f>
        <v>5138.5200000000004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algorithmName="SHA-512" hashValue="ChuMyDJZXKlQcKNCJnZRBEuFSC2dRf9LfV9ek9DxPCyyO3EZ/bakW+WkhanTGXtltQbHizrP2xbNOc1MJDTrNg==" saltValue="dxvpPj9e4ABWoR3l+8LHKg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F1" workbookViewId="0">
      <selection activeCell="CP8" sqref="CP8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173240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石川県　川北町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100</v>
      </c>
      <c r="Q6" s="32">
        <f t="shared" si="3"/>
        <v>2000</v>
      </c>
      <c r="R6" s="32">
        <f t="shared" si="3"/>
        <v>6286</v>
      </c>
      <c r="S6" s="32">
        <f t="shared" si="3"/>
        <v>14.64</v>
      </c>
      <c r="T6" s="32">
        <f t="shared" si="3"/>
        <v>429.37</v>
      </c>
      <c r="U6" s="32">
        <f t="shared" si="3"/>
        <v>6269</v>
      </c>
      <c r="V6" s="32">
        <f t="shared" si="3"/>
        <v>1.22</v>
      </c>
      <c r="W6" s="32">
        <f t="shared" si="3"/>
        <v>5138.5200000000004</v>
      </c>
      <c r="X6" s="33">
        <f>IF(X7="",NA(),X7)</f>
        <v>70.180000000000007</v>
      </c>
      <c r="Y6" s="33">
        <f t="shared" ref="Y6:AG6" si="4">IF(Y7="",NA(),Y7)</f>
        <v>66.41</v>
      </c>
      <c r="Z6" s="33">
        <f t="shared" si="4"/>
        <v>62.15</v>
      </c>
      <c r="AA6" s="33">
        <f t="shared" si="4"/>
        <v>59.98</v>
      </c>
      <c r="AB6" s="33">
        <f t="shared" si="4"/>
        <v>58.79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1506.69</v>
      </c>
      <c r="BF6" s="33">
        <f t="shared" ref="BF6:BN6" si="7">IF(BF7="",NA(),BF7)</f>
        <v>1357.49</v>
      </c>
      <c r="BG6" s="33">
        <f t="shared" si="7"/>
        <v>1259.27</v>
      </c>
      <c r="BH6" s="33">
        <f t="shared" si="7"/>
        <v>1153.21</v>
      </c>
      <c r="BI6" s="33">
        <f t="shared" si="7"/>
        <v>1043.21</v>
      </c>
      <c r="BJ6" s="33">
        <f t="shared" si="7"/>
        <v>1239.2</v>
      </c>
      <c r="BK6" s="33">
        <f t="shared" si="7"/>
        <v>439.72</v>
      </c>
      <c r="BL6" s="33">
        <f t="shared" si="7"/>
        <v>547.95000000000005</v>
      </c>
      <c r="BM6" s="33">
        <f t="shared" si="7"/>
        <v>632.94000000000005</v>
      </c>
      <c r="BN6" s="33">
        <f t="shared" si="7"/>
        <v>721.43</v>
      </c>
      <c r="BO6" s="32" t="str">
        <f>IF(BO7="","",IF(BO7="-","【-】","【"&amp;SUBSTITUTE(TEXT(BO7,"#,##0.00"),"-","△")&amp;"】"))</f>
        <v>【1,015.77】</v>
      </c>
      <c r="BP6" s="33">
        <f>IF(BP7="",NA(),BP7)</f>
        <v>57.32</v>
      </c>
      <c r="BQ6" s="33">
        <f t="shared" ref="BQ6:BY6" si="8">IF(BQ7="",NA(),BQ7)</f>
        <v>55.11</v>
      </c>
      <c r="BR6" s="33">
        <f t="shared" si="8"/>
        <v>51.47</v>
      </c>
      <c r="BS6" s="33">
        <f t="shared" si="8"/>
        <v>50.07</v>
      </c>
      <c r="BT6" s="33">
        <f t="shared" si="8"/>
        <v>49.83</v>
      </c>
      <c r="BU6" s="33">
        <f t="shared" si="8"/>
        <v>51.56</v>
      </c>
      <c r="BV6" s="33">
        <f t="shared" si="8"/>
        <v>68.73</v>
      </c>
      <c r="BW6" s="33">
        <f t="shared" si="8"/>
        <v>64.86</v>
      </c>
      <c r="BX6" s="33">
        <f t="shared" si="8"/>
        <v>62.3</v>
      </c>
      <c r="BY6" s="33">
        <f t="shared" si="8"/>
        <v>59.3</v>
      </c>
      <c r="BZ6" s="32" t="str">
        <f>IF(BZ7="","",IF(BZ7="-","【-】","【"&amp;SUBSTITUTE(TEXT(BZ7,"#,##0.00"),"-","△")&amp;"】"))</f>
        <v>【52.78】</v>
      </c>
      <c r="CA6" s="33">
        <f>IF(CA7="",NA(),CA7)</f>
        <v>129.13999999999999</v>
      </c>
      <c r="CB6" s="33">
        <f t="shared" ref="CB6:CJ6" si="9">IF(CB7="",NA(),CB7)</f>
        <v>133.44</v>
      </c>
      <c r="CC6" s="33">
        <f t="shared" si="9"/>
        <v>148.34</v>
      </c>
      <c r="CD6" s="33">
        <f t="shared" si="9"/>
        <v>154.96</v>
      </c>
      <c r="CE6" s="33">
        <f t="shared" si="9"/>
        <v>156.88</v>
      </c>
      <c r="CF6" s="33">
        <f t="shared" si="9"/>
        <v>283.26</v>
      </c>
      <c r="CG6" s="33">
        <f t="shared" si="9"/>
        <v>205.91</v>
      </c>
      <c r="CH6" s="33">
        <f t="shared" si="9"/>
        <v>214.41</v>
      </c>
      <c r="CI6" s="33">
        <f t="shared" si="9"/>
        <v>235.07</v>
      </c>
      <c r="CJ6" s="33">
        <f t="shared" si="9"/>
        <v>248.14</v>
      </c>
      <c r="CK6" s="32" t="str">
        <f>IF(CK7="","",IF(CK7="-","【-】","【"&amp;SUBSTITUTE(TEXT(CK7,"#,##0.00"),"-","△")&amp;"】"))</f>
        <v>【289.81】</v>
      </c>
      <c r="CL6" s="33">
        <f>IF(CL7="",NA(),CL7)</f>
        <v>85.49</v>
      </c>
      <c r="CM6" s="33">
        <f t="shared" ref="CM6:CU6" si="10">IF(CM7="",NA(),CM7)</f>
        <v>86.92</v>
      </c>
      <c r="CN6" s="33">
        <f t="shared" si="10"/>
        <v>84.74</v>
      </c>
      <c r="CO6" s="33">
        <f t="shared" si="10"/>
        <v>84.74</v>
      </c>
      <c r="CP6" s="33">
        <f t="shared" si="10"/>
        <v>84.31</v>
      </c>
      <c r="CQ6" s="33">
        <f t="shared" si="10"/>
        <v>55.2</v>
      </c>
      <c r="CR6" s="33">
        <f t="shared" si="10"/>
        <v>57.91</v>
      </c>
      <c r="CS6" s="33">
        <f t="shared" si="10"/>
        <v>60.63</v>
      </c>
      <c r="CT6" s="33">
        <f t="shared" si="10"/>
        <v>58.47</v>
      </c>
      <c r="CU6" s="33">
        <f t="shared" si="10"/>
        <v>57.3</v>
      </c>
      <c r="CV6" s="32" t="str">
        <f>IF(CV7="","",IF(CV7="-","【-】","【"&amp;SUBSTITUTE(TEXT(CV7,"#,##0.00"),"-","△")&amp;"】"))</f>
        <v>【52.74】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83.73</v>
      </c>
      <c r="DC6" s="33">
        <f t="shared" si="11"/>
        <v>87.72</v>
      </c>
      <c r="DD6" s="33">
        <f t="shared" si="11"/>
        <v>88.66</v>
      </c>
      <c r="DE6" s="33">
        <f t="shared" si="11"/>
        <v>88.58</v>
      </c>
      <c r="DF6" s="33">
        <f t="shared" si="11"/>
        <v>89.43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0.33</v>
      </c>
      <c r="EE6" s="33">
        <f t="shared" ref="EE6:EM6" si="14">IF(EE7="",NA(),EE7)</f>
        <v>0.1</v>
      </c>
      <c r="EF6" s="33">
        <f t="shared" si="14"/>
        <v>0.5</v>
      </c>
      <c r="EG6" s="33">
        <f t="shared" si="14"/>
        <v>0.25</v>
      </c>
      <c r="EH6" s="32">
        <f t="shared" si="14"/>
        <v>0</v>
      </c>
      <c r="EI6" s="33">
        <f t="shared" si="14"/>
        <v>0.03</v>
      </c>
      <c r="EJ6" s="33">
        <f t="shared" si="14"/>
        <v>0.04</v>
      </c>
      <c r="EK6" s="33">
        <f t="shared" si="14"/>
        <v>0.01</v>
      </c>
      <c r="EL6" s="33">
        <f t="shared" si="14"/>
        <v>0.03</v>
      </c>
      <c r="EM6" s="33">
        <f t="shared" si="14"/>
        <v>0.11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173240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100</v>
      </c>
      <c r="P7" s="36">
        <v>100</v>
      </c>
      <c r="Q7" s="36">
        <v>2000</v>
      </c>
      <c r="R7" s="36">
        <v>6286</v>
      </c>
      <c r="S7" s="36">
        <v>14.64</v>
      </c>
      <c r="T7" s="36">
        <v>429.37</v>
      </c>
      <c r="U7" s="36">
        <v>6269</v>
      </c>
      <c r="V7" s="36">
        <v>1.22</v>
      </c>
      <c r="W7" s="36">
        <v>5138.5200000000004</v>
      </c>
      <c r="X7" s="36">
        <v>70.180000000000007</v>
      </c>
      <c r="Y7" s="36">
        <v>66.41</v>
      </c>
      <c r="Z7" s="36">
        <v>62.15</v>
      </c>
      <c r="AA7" s="36">
        <v>59.98</v>
      </c>
      <c r="AB7" s="36">
        <v>58.79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1506.69</v>
      </c>
      <c r="BF7" s="36">
        <v>1357.49</v>
      </c>
      <c r="BG7" s="36">
        <v>1259.27</v>
      </c>
      <c r="BH7" s="36">
        <v>1153.21</v>
      </c>
      <c r="BI7" s="36">
        <v>1043.21</v>
      </c>
      <c r="BJ7" s="36">
        <v>1239.2</v>
      </c>
      <c r="BK7" s="36">
        <v>439.72</v>
      </c>
      <c r="BL7" s="36">
        <v>547.95000000000005</v>
      </c>
      <c r="BM7" s="36">
        <v>632.94000000000005</v>
      </c>
      <c r="BN7" s="36">
        <v>721.43</v>
      </c>
      <c r="BO7" s="36">
        <v>1015.77</v>
      </c>
      <c r="BP7" s="36">
        <v>57.32</v>
      </c>
      <c r="BQ7" s="36">
        <v>55.11</v>
      </c>
      <c r="BR7" s="36">
        <v>51.47</v>
      </c>
      <c r="BS7" s="36">
        <v>50.07</v>
      </c>
      <c r="BT7" s="36">
        <v>49.83</v>
      </c>
      <c r="BU7" s="36">
        <v>51.56</v>
      </c>
      <c r="BV7" s="36">
        <v>68.73</v>
      </c>
      <c r="BW7" s="36">
        <v>64.86</v>
      </c>
      <c r="BX7" s="36">
        <v>62.3</v>
      </c>
      <c r="BY7" s="36">
        <v>59.3</v>
      </c>
      <c r="BZ7" s="36">
        <v>52.78</v>
      </c>
      <c r="CA7" s="36">
        <v>129.13999999999999</v>
      </c>
      <c r="CB7" s="36">
        <v>133.44</v>
      </c>
      <c r="CC7" s="36">
        <v>148.34</v>
      </c>
      <c r="CD7" s="36">
        <v>154.96</v>
      </c>
      <c r="CE7" s="36">
        <v>156.88</v>
      </c>
      <c r="CF7" s="36">
        <v>283.26</v>
      </c>
      <c r="CG7" s="36">
        <v>205.91</v>
      </c>
      <c r="CH7" s="36">
        <v>214.41</v>
      </c>
      <c r="CI7" s="36">
        <v>235.07</v>
      </c>
      <c r="CJ7" s="36">
        <v>248.14</v>
      </c>
      <c r="CK7" s="36">
        <v>289.81</v>
      </c>
      <c r="CL7" s="36">
        <v>85.49</v>
      </c>
      <c r="CM7" s="36">
        <v>86.92</v>
      </c>
      <c r="CN7" s="36">
        <v>84.74</v>
      </c>
      <c r="CO7" s="36">
        <v>84.74</v>
      </c>
      <c r="CP7" s="36">
        <v>84.31</v>
      </c>
      <c r="CQ7" s="36">
        <v>55.2</v>
      </c>
      <c r="CR7" s="36">
        <v>57.91</v>
      </c>
      <c r="CS7" s="36">
        <v>60.63</v>
      </c>
      <c r="CT7" s="36">
        <v>58.47</v>
      </c>
      <c r="CU7" s="36">
        <v>57.3</v>
      </c>
      <c r="CV7" s="36">
        <v>52.74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83.73</v>
      </c>
      <c r="DC7" s="36">
        <v>87.72</v>
      </c>
      <c r="DD7" s="36">
        <v>88.66</v>
      </c>
      <c r="DE7" s="36">
        <v>88.58</v>
      </c>
      <c r="DF7" s="36">
        <v>89.43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0.33</v>
      </c>
      <c r="EE7" s="36">
        <v>0.1</v>
      </c>
      <c r="EF7" s="36">
        <v>0.5</v>
      </c>
      <c r="EG7" s="36">
        <v>0.25</v>
      </c>
      <c r="EH7" s="36">
        <v>0</v>
      </c>
      <c r="EI7" s="36">
        <v>0.03</v>
      </c>
      <c r="EJ7" s="36">
        <v>0.04</v>
      </c>
      <c r="EK7" s="36">
        <v>0.01</v>
      </c>
      <c r="EL7" s="36">
        <v>0.03</v>
      </c>
      <c r="EM7" s="36">
        <v>0.11</v>
      </c>
      <c r="EN7" s="36">
        <v>0.03</v>
      </c>
    </row>
    <row r="8" spans="1:144" ht="13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　久憲</cp:lastModifiedBy>
  <dcterms:created xsi:type="dcterms:W3CDTF">2017-02-08T03:10:18Z</dcterms:created>
  <dcterms:modified xsi:type="dcterms:W3CDTF">2017-02-13T07:41:25Z</dcterms:modified>
  <cp:category/>
</cp:coreProperties>
</file>