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<sst xmlns="http://schemas.openxmlformats.org/spreadsheetml/2006/main" count="221" uniqueCount="111">
  <si>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</si>
  <si>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</si>
  <si>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</si>
  <si>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</si>
  <si>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</si>
  <si>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</si>
  <si>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</si>
  <si>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</si>
  <si>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</si>
  <si>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</si>
  <si>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</si>
  <si>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</si>
  <si>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</si>
  <si>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</si>
  <si>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</si>
  <si>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</si>
  <si>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</si>
  <si>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</si>
  <si>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</si>
  <si>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</si>
  <si>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</si>
  <si>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</si>
  <si>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</si>
  <si>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</si>
  <si>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</si>
  <si>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</si>
  <si>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</si>
  <si>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</si>
  <si>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</si>
  <si>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</si>
  <si>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</si>
  <si>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</si>
  <si>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</si>
  <si>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</si>
  <si>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</si>
  <si>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</si>
  <si>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</si>
  <si>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</si>
  <si>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</si>
  <si>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</si>
  <si>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</si>
  <si>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</si>
  <si>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</si>
  <si>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</si>
  <si>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</si>
  <si>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</si>
  <si>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</si>
  <si>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</si>
  <si>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</si>
  <si>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</si>
  <si>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</si>
  <si>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</si>
  <si>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</si>
  <si>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</si>
  <si>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</si>
  <si>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</si>
  <si>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</si>
  <si>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</si>
  <si>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</si>
  <si>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</si>
  <si>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</si>
  <si>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</si>
  <si>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</si>
  <si>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</si>
  <si>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</si>
  <si>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</si>
  <si>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</si>
  <si>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</si>
  <si>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</si>
  <si>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</si>
  <si>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</si>
  <si>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</si>
  <si>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</si>
  <si>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</si>
  <si>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</si>
  <si>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</si>
  <si>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</si>
  <si>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</si>
  <si>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</si>
  <si>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</si>
  <si>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</si>
  <si>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</si>
  <si>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</si>
  <si>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</si>
  <si>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</si>
  <si>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</si>
  <si>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</si>
  <si>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</si>
  <si>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</si>
  <si>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</si>
  <si>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</si>
  <si>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</si>
  <si>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</si>
  <si>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</si>
  <si>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</si>
  <si>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</si>
  <si>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七尾市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</si>
  <si>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</si>
  <si>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</si>
  <si>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</si>
  <si>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</si>
  <si>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</si>
  <si>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</si>
  <si>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</si>
  <si>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</si>
  <si>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</si>
  <si>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</si>
  <si>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</si>
  <si>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や節水社会の進行等による有収水量の減少により、使用料収入が減少していることや、地方債の元利償還金が平成３７年度をピークに増加していることから使用料収入等の収益に対する元利償還費の比率が高く、①収益的収支比率は、低い状況にある。
　④企業債残高対事業規模比率は、使用料収入に対し整備事業に要した地方債の残高が大きいことから類似団体と比較すると高い状況にあり、使用料収入の減少から増加傾向にある。
　⑤経費回収率が低く、⑥汚水処理原価が高いことは、汚水処理にかかる資本費である地方債の元利償還費が使用料収入や有収水量と比較し大きいことが要因であり、今後の元利償還費の増加や有収水量の減少により数値の悪化が予想される。
　⑦施設利用率や⑧水洗化率は、類似団体と比べ同程度であるが、人口減少の著しい事業地域が多いことから、今後、有収水量の減少による影響が懸念される。</t>
    <rPh sb="6" eb="8">
      <t>セッスイ</t>
    </rPh>
    <rPh sb="8" eb="10">
      <t>シャカイ</t>
    </rPh>
    <rPh sb="11" eb="13">
      <t>シンコウ</t>
    </rPh>
    <rPh sb="13" eb="14">
      <t>トウ</t>
    </rPh>
    <rPh sb="183" eb="186">
      <t>シヨウリョウ</t>
    </rPh>
    <rPh sb="186" eb="188">
      <t>シュウニュウ</t>
    </rPh>
    <rPh sb="189" eb="191">
      <t>ゲンショウ</t>
    </rPh>
    <rPh sb="193" eb="195">
      <t>ゾウカ</t>
    </rPh>
    <rPh sb="195" eb="197">
      <t>ケイコウ</t>
    </rPh>
    <rPh sb="210" eb="211">
      <t>ヒク</t>
    </rPh>
    <rPh sb="214" eb="216">
      <t>オスイ</t>
    </rPh>
    <rPh sb="216" eb="218">
      <t>ショリ</t>
    </rPh>
    <rPh sb="218" eb="220">
      <t>ゲンカ</t>
    </rPh>
    <rPh sb="221" eb="222">
      <t>タカ</t>
    </rPh>
    <rPh sb="257" eb="258">
      <t>ユウ</t>
    </rPh>
    <rPh sb="258" eb="259">
      <t>シュウ</t>
    </rPh>
    <rPh sb="259" eb="261">
      <t>スイリョウ</t>
    </rPh>
    <rPh sb="262" eb="264">
      <t>ヒカク</t>
    </rPh>
    <rPh sb="265" eb="266">
      <t>オオ</t>
    </rPh>
    <rPh sb="271" eb="273">
      <t>ヨウイン</t>
    </rPh>
    <rPh sb="289" eb="290">
      <t>ユウ</t>
    </rPh>
    <rPh sb="290" eb="291">
      <t>シュウ</t>
    </rPh>
    <rPh sb="291" eb="293">
      <t>スイリョウ</t>
    </rPh>
    <rPh sb="294" eb="296">
      <t>ゲンショウ</t>
    </rPh>
    <rPh sb="334" eb="335">
      <t>ドウ</t>
    </rPh>
    <rPh sb="335" eb="337">
      <t>テイド</t>
    </rPh>
    <rPh sb="355" eb="356">
      <t>オオ</t>
    </rPh>
    <rPh sb="362" eb="364">
      <t>コンゴ</t>
    </rPh>
    <phoneticPr fontId="4"/>
  </si>
  <si>
    <t>　供用開始から１０年あまりの処理区が多く、管渠については、更新工事が必要な老朽化は見られない。一方、マンホールポンプや処理場の耐用年数の短い機械設備等において老朽化による機能低下がみられ、修繕や更新が必要になっている。
　今後は、老朽化により腐食が発生しやすいヒューム管等の管渠や処理場の機械設備等の更新が必要となってくるため、適切な更新計画により計画的な更新を行う必要がある。</t>
    <rPh sb="47" eb="49">
      <t>イッポウ</t>
    </rPh>
    <rPh sb="94" eb="96">
      <t>シュウゼン</t>
    </rPh>
    <rPh sb="97" eb="99">
      <t>コウシン</t>
    </rPh>
    <rPh sb="100" eb="102">
      <t>ヒツヨウ</t>
    </rPh>
    <phoneticPr fontId="4"/>
  </si>
  <si>
    <t>　水洗化率の向上等により料金収入の確保に努める。また、農業集落排水等の他の事業との一体的な維持管理により費用の縮減に努め、老朽化による管渠や処理場の更新についても計画的に実施することにより費用の平準化を図り、経営の健全化に努める。</t>
    <rPh sb="27" eb="29">
      <t>ノウギョウ</t>
    </rPh>
    <rPh sb="29" eb="31">
      <t>シュウラク</t>
    </rPh>
    <rPh sb="31" eb="33">
      <t>ハイスイ</t>
    </rPh>
    <rPh sb="33" eb="34">
      <t>トウ</t>
    </rPh>
    <rPh sb="35" eb="36">
      <t>タ</t>
    </rPh>
    <rPh sb="37" eb="39">
      <t>ジギョウ</t>
    </rPh>
    <rPh sb="41" eb="44">
      <t>イッタイテキ</t>
    </rPh>
    <rPh sb="45" eb="47">
      <t>イジ</t>
    </rPh>
    <rPh sb="47" eb="49">
      <t>カンリ</t>
    </rPh>
    <rPh sb="52" eb="54">
      <t>ヒヨウ</t>
    </rPh>
    <rPh sb="55" eb="57">
      <t>シュクゲン</t>
    </rPh>
    <rPh sb="58" eb="59">
      <t>ツト</t>
    </rPh>
    <rPh sb="61" eb="63">
      <t>ロウキュウ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</si>
</sst>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905280"/>
        <c:axId val="1199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119905280"/>
        <c:axId val="119911936"/>
      </c:lineChart>
      <c:dateAx>
        <c:axId val="119905280"/>
        <c:scaling>
          <c:orientation val="minMax"/>
        </c:scaling>
        <c:delete val="1"/>
        <c:axPos val="b"/>
        <c:numFmt formatCode="ge" sourceLinked="1"/>
        <c:majorTickMark val="none"/>
        <c:minorTickMark val="none"/>
        <c:tickLblPos val="none"/>
        <c:crossAx val="119911936"/>
        <c:crosses val="autoZero"/>
        <c:auto val="1"/>
        <c:lblOffset val="100"/>
        <c:baseTimeUnit val="years"/>
      </c:dateAx>
      <c:valAx>
        <c:axId val="1199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41.38</c:v>
                </c:pt>
                <c:pt idx="1">
                  <c:v>33.21</c:v>
                </c:pt>
                <c:pt idx="2">
                  <c:v>39.11</c:v>
                </c:pt>
                <c:pt idx="3">
                  <c:v>38.049999999999997</c:v>
                </c:pt>
                <c:pt idx="4">
                  <c:v>37.97</c:v>
                </c:pt>
              </c:numCache>
            </c:numRef>
          </c:val>
        </c:ser>
        <c:dLbls>
          <c:showLegendKey val="0"/>
          <c:showVal val="0"/>
          <c:showCatName val="0"/>
          <c:showSerName val="0"/>
          <c:showPercent val="0"/>
          <c:showBubbleSize val="0"/>
        </c:dLbls>
        <c:gapWidth val="150"/>
        <c:axId val="102080512"/>
        <c:axId val="1020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102080512"/>
        <c:axId val="102082432"/>
      </c:lineChart>
      <c:dateAx>
        <c:axId val="102080512"/>
        <c:scaling>
          <c:orientation val="minMax"/>
        </c:scaling>
        <c:delete val="1"/>
        <c:axPos val="b"/>
        <c:numFmt formatCode="ge" sourceLinked="1"/>
        <c:majorTickMark val="none"/>
        <c:minorTickMark val="none"/>
        <c:tickLblPos val="none"/>
        <c:crossAx val="102082432"/>
        <c:crosses val="autoZero"/>
        <c:auto val="1"/>
        <c:lblOffset val="100"/>
        <c:baseTimeUnit val="years"/>
      </c:dateAx>
      <c:valAx>
        <c:axId val="1020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80.650000000000006</c:v>
                </c:pt>
                <c:pt idx="1">
                  <c:v>82.22</c:v>
                </c:pt>
                <c:pt idx="2">
                  <c:v>82.23</c:v>
                </c:pt>
                <c:pt idx="3">
                  <c:v>83.08</c:v>
                </c:pt>
                <c:pt idx="4">
                  <c:v>83.53</c:v>
                </c:pt>
              </c:numCache>
            </c:numRef>
          </c:val>
        </c:ser>
        <c:dLbls>
          <c:showLegendKey val="0"/>
          <c:showVal val="0"/>
          <c:showCatName val="0"/>
          <c:showSerName val="0"/>
          <c:showPercent val="0"/>
          <c:showBubbleSize val="0"/>
        </c:dLbls>
        <c:gapWidth val="150"/>
        <c:axId val="102092160"/>
        <c:axId val="1020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102092160"/>
        <c:axId val="102098432"/>
      </c:lineChart>
      <c:dateAx>
        <c:axId val="102092160"/>
        <c:scaling>
          <c:orientation val="minMax"/>
        </c:scaling>
        <c:delete val="1"/>
        <c:axPos val="b"/>
        <c:numFmt formatCode="ge" sourceLinked="1"/>
        <c:majorTickMark val="none"/>
        <c:minorTickMark val="none"/>
        <c:tickLblPos val="none"/>
        <c:crossAx val="102098432"/>
        <c:crosses val="autoZero"/>
        <c:auto val="1"/>
        <c:lblOffset val="100"/>
        <c:baseTimeUnit val="years"/>
      </c:dateAx>
      <c:valAx>
        <c:axId val="1020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42.75</c:v>
                </c:pt>
                <c:pt idx="1">
                  <c:v>45.52</c:v>
                </c:pt>
                <c:pt idx="2">
                  <c:v>42.33</c:v>
                </c:pt>
                <c:pt idx="3">
                  <c:v>39.950000000000003</c:v>
                </c:pt>
                <c:pt idx="4">
                  <c:v>39.25</c:v>
                </c:pt>
              </c:numCache>
            </c:numRef>
          </c:val>
        </c:ser>
        <c:dLbls>
          <c:showLegendKey val="0"/>
          <c:showVal val="0"/>
          <c:showCatName val="0"/>
          <c:showSerName val="0"/>
          <c:showPercent val="0"/>
          <c:showBubbleSize val="0"/>
        </c:dLbls>
        <c:gapWidth val="150"/>
        <c:axId val="120145024"/>
        <c:axId val="1201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145024"/>
        <c:axId val="120147328"/>
      </c:lineChart>
      <c:dateAx>
        <c:axId val="120145024"/>
        <c:scaling>
          <c:orientation val="minMax"/>
        </c:scaling>
        <c:delete val="1"/>
        <c:axPos val="b"/>
        <c:numFmt formatCode="ge" sourceLinked="1"/>
        <c:majorTickMark val="none"/>
        <c:minorTickMark val="none"/>
        <c:tickLblPos val="none"/>
        <c:crossAx val="120147328"/>
        <c:crosses val="autoZero"/>
        <c:auto val="1"/>
        <c:lblOffset val="100"/>
        <c:baseTimeUnit val="years"/>
      </c:dateAx>
      <c:valAx>
        <c:axId val="1201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576640"/>
        <c:axId val="1385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576640"/>
        <c:axId val="138578560"/>
      </c:lineChart>
      <c:dateAx>
        <c:axId val="138576640"/>
        <c:scaling>
          <c:orientation val="minMax"/>
        </c:scaling>
        <c:delete val="1"/>
        <c:axPos val="b"/>
        <c:numFmt formatCode="ge" sourceLinked="1"/>
        <c:majorTickMark val="none"/>
        <c:minorTickMark val="none"/>
        <c:tickLblPos val="none"/>
        <c:crossAx val="138578560"/>
        <c:crosses val="autoZero"/>
        <c:auto val="1"/>
        <c:lblOffset val="100"/>
        <c:baseTimeUnit val="years"/>
      </c:dateAx>
      <c:valAx>
        <c:axId val="1385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832128"/>
        <c:axId val="1388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832128"/>
        <c:axId val="138862976"/>
      </c:lineChart>
      <c:dateAx>
        <c:axId val="138832128"/>
        <c:scaling>
          <c:orientation val="minMax"/>
        </c:scaling>
        <c:delete val="1"/>
        <c:axPos val="b"/>
        <c:numFmt formatCode="ge" sourceLinked="1"/>
        <c:majorTickMark val="none"/>
        <c:minorTickMark val="none"/>
        <c:tickLblPos val="none"/>
        <c:crossAx val="138862976"/>
        <c:crosses val="autoZero"/>
        <c:auto val="1"/>
        <c:lblOffset val="100"/>
        <c:baseTimeUnit val="years"/>
      </c:dateAx>
      <c:valAx>
        <c:axId val="1388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913664"/>
        <c:axId val="1389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913664"/>
        <c:axId val="138940416"/>
      </c:lineChart>
      <c:dateAx>
        <c:axId val="138913664"/>
        <c:scaling>
          <c:orientation val="minMax"/>
        </c:scaling>
        <c:delete val="1"/>
        <c:axPos val="b"/>
        <c:numFmt formatCode="ge" sourceLinked="1"/>
        <c:majorTickMark val="none"/>
        <c:minorTickMark val="none"/>
        <c:tickLblPos val="none"/>
        <c:crossAx val="138940416"/>
        <c:crosses val="autoZero"/>
        <c:auto val="1"/>
        <c:lblOffset val="100"/>
        <c:baseTimeUnit val="years"/>
      </c:dateAx>
      <c:valAx>
        <c:axId val="1389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991104"/>
        <c:axId val="1389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991104"/>
        <c:axId val="138993024"/>
      </c:lineChart>
      <c:dateAx>
        <c:axId val="138991104"/>
        <c:scaling>
          <c:orientation val="minMax"/>
        </c:scaling>
        <c:delete val="1"/>
        <c:axPos val="b"/>
        <c:numFmt formatCode="ge" sourceLinked="1"/>
        <c:majorTickMark val="none"/>
        <c:minorTickMark val="none"/>
        <c:tickLblPos val="none"/>
        <c:crossAx val="138993024"/>
        <c:crosses val="autoZero"/>
        <c:auto val="1"/>
        <c:lblOffset val="100"/>
        <c:baseTimeUnit val="years"/>
      </c:dateAx>
      <c:valAx>
        <c:axId val="1389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5279.27</c:v>
                </c:pt>
                <c:pt idx="1">
                  <c:v>5589.99</c:v>
                </c:pt>
                <c:pt idx="2">
                  <c:v>5322.74</c:v>
                </c:pt>
                <c:pt idx="3">
                  <c:v>5455.93</c:v>
                </c:pt>
                <c:pt idx="4">
                  <c:v>5409.41</c:v>
                </c:pt>
              </c:numCache>
            </c:numRef>
          </c:val>
        </c:ser>
        <c:dLbls>
          <c:showLegendKey val="0"/>
          <c:showVal val="0"/>
          <c:showCatName val="0"/>
          <c:showSerName val="0"/>
          <c:showPercent val="0"/>
          <c:showBubbleSize val="0"/>
        </c:dLbls>
        <c:gapWidth val="150"/>
        <c:axId val="139064448"/>
        <c:axId val="1390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139064448"/>
        <c:axId val="139066368"/>
      </c:lineChart>
      <c:dateAx>
        <c:axId val="139064448"/>
        <c:scaling>
          <c:orientation val="minMax"/>
        </c:scaling>
        <c:delete val="1"/>
        <c:axPos val="b"/>
        <c:numFmt formatCode="ge" sourceLinked="1"/>
        <c:majorTickMark val="none"/>
        <c:minorTickMark val="none"/>
        <c:tickLblPos val="none"/>
        <c:crossAx val="139066368"/>
        <c:crosses val="autoZero"/>
        <c:auto val="1"/>
        <c:lblOffset val="100"/>
        <c:baseTimeUnit val="years"/>
      </c:dateAx>
      <c:valAx>
        <c:axId val="1390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24.51</c:v>
                </c:pt>
                <c:pt idx="1">
                  <c:v>27.22</c:v>
                </c:pt>
                <c:pt idx="2">
                  <c:v>31.82</c:v>
                </c:pt>
                <c:pt idx="3">
                  <c:v>30.11</c:v>
                </c:pt>
                <c:pt idx="4">
                  <c:v>29.56</c:v>
                </c:pt>
              </c:numCache>
            </c:numRef>
          </c:val>
        </c:ser>
        <c:dLbls>
          <c:showLegendKey val="0"/>
          <c:showVal val="0"/>
          <c:showCatName val="0"/>
          <c:showSerName val="0"/>
          <c:showPercent val="0"/>
          <c:showBubbleSize val="0"/>
        </c:dLbls>
        <c:gapWidth val="150"/>
        <c:axId val="139186944"/>
        <c:axId val="1391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139186944"/>
        <c:axId val="139188864"/>
      </c:lineChart>
      <c:dateAx>
        <c:axId val="139186944"/>
        <c:scaling>
          <c:orientation val="minMax"/>
        </c:scaling>
        <c:delete val="1"/>
        <c:axPos val="b"/>
        <c:numFmt formatCode="ge" sourceLinked="1"/>
        <c:majorTickMark val="none"/>
        <c:minorTickMark val="none"/>
        <c:tickLblPos val="none"/>
        <c:crossAx val="139188864"/>
        <c:crosses val="autoZero"/>
        <c:auto val="1"/>
        <c:lblOffset val="100"/>
        <c:baseTimeUnit val="years"/>
      </c:dateAx>
      <c:valAx>
        <c:axId val="1391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685.95</c:v>
                </c:pt>
                <c:pt idx="1">
                  <c:v>616.14</c:v>
                </c:pt>
                <c:pt idx="2">
                  <c:v>533.49</c:v>
                </c:pt>
                <c:pt idx="3">
                  <c:v>576.79</c:v>
                </c:pt>
                <c:pt idx="4">
                  <c:v>591.08000000000004</c:v>
                </c:pt>
              </c:numCache>
            </c:numRef>
          </c:val>
        </c:ser>
        <c:dLbls>
          <c:showLegendKey val="0"/>
          <c:showVal val="0"/>
          <c:showCatName val="0"/>
          <c:showSerName val="0"/>
          <c:showPercent val="0"/>
          <c:showBubbleSize val="0"/>
        </c:dLbls>
        <c:gapWidth val="150"/>
        <c:axId val="102044032"/>
        <c:axId val="1020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102044032"/>
        <c:axId val="102045952"/>
      </c:lineChart>
      <c:dateAx>
        <c:axId val="102044032"/>
        <c:scaling>
          <c:orientation val="minMax"/>
        </c:scaling>
        <c:delete val="1"/>
        <c:axPos val="b"/>
        <c:numFmt formatCode="ge" sourceLinked="1"/>
        <c:majorTickMark val="none"/>
        <c:minorTickMark val="none"/>
        <c:tickLblPos val="none"/>
        <c:crossAx val="102045952"/>
        <c:crosses val="autoZero"/>
        <c:auto val="1"/>
        <c:lblOffset val="100"/>
        <c:baseTimeUnit val="years"/>
      </c:dateAx>
      <c:valAx>
        <c:axId val="1020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28"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七尾市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55382</v>
      </c>
      <c r="AM8" s="64"/>
      <c r="AN8" s="64"/>
      <c r="AO8" s="64"/>
      <c r="AP8" s="64"/>
      <c r="AQ8" s="64"/>
      <c r="AR8" s="64"/>
      <c r="AS8" s="64"/>
      <c r="AT8" s="63">
        <f>データ!S6</f>
        <v>318.32</v>
      </c>
      <c r="AU8" s="63"/>
      <c r="AV8" s="63"/>
      <c r="AW8" s="63"/>
      <c r="AX8" s="63"/>
      <c r="AY8" s="63"/>
      <c r="AZ8" s="63"/>
      <c r="BA8" s="63"/>
      <c r="BB8" s="63">
        <f>データ!T6</f>
        <v>173.98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4.12</v>
      </c>
      <c r="Q10" s="63"/>
      <c r="R10" s="63"/>
      <c r="S10" s="63"/>
      <c r="T10" s="63"/>
      <c r="U10" s="63"/>
      <c r="V10" s="63"/>
      <c r="W10" s="63">
        <f>データ!P6</f>
        <v>95.08</v>
      </c>
      <c r="X10" s="63"/>
      <c r="Y10" s="63"/>
      <c r="Z10" s="63"/>
      <c r="AA10" s="63"/>
      <c r="AB10" s="63"/>
      <c r="AC10" s="63"/>
      <c r="AD10" s="64">
        <f>データ!Q6</f>
        <v>3348</v>
      </c>
      <c r="AE10" s="64"/>
      <c r="AF10" s="64"/>
      <c r="AG10" s="64"/>
      <c r="AH10" s="64"/>
      <c r="AI10" s="64"/>
      <c r="AJ10" s="64"/>
      <c r="AK10" s="2"/>
      <c r="AL10" s="64">
        <f>データ!U6</f>
        <v>2265</v>
      </c>
      <c r="AM10" s="64"/>
      <c r="AN10" s="64"/>
      <c r="AO10" s="64"/>
      <c r="AP10" s="64"/>
      <c r="AQ10" s="64"/>
      <c r="AR10" s="64"/>
      <c r="AS10" s="64"/>
      <c r="AT10" s="63">
        <f>データ!V6</f>
        <v>1.66</v>
      </c>
      <c r="AU10" s="63"/>
      <c r="AV10" s="63"/>
      <c r="AW10" s="63"/>
      <c r="AX10" s="63"/>
      <c r="AY10" s="63"/>
      <c r="AZ10" s="63"/>
      <c r="BA10" s="63"/>
      <c r="BB10" s="63">
        <f>データ!W6</f>
        <v>1364.46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172022</v>
      </c>
      <c r="D6" s="31">
        <f t="shared" si="3"/>
        <v>47</v>
      </c>
      <c r="E6" s="31">
        <f t="shared" si="3"/>
        <v>17</v>
      </c>
      <c r="F6" s="31">
        <f t="shared" si="3"/>
        <v>6</v>
      </c>
      <c r="G6" s="31">
        <f t="shared" si="3"/>
        <v>0</v>
      </c>
      <c r="H6" s="31" t="str">
        <f t="shared" si="3"/>
        <v>石川県　七尾市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4.12</v>
      </c>
      <c r="P6" s="32">
        <f t="shared" si="3"/>
        <v>95.08</v>
      </c>
      <c r="Q6" s="32">
        <f t="shared" si="3"/>
        <v>3348</v>
      </c>
      <c r="R6" s="32">
        <f t="shared" si="3"/>
        <v>55382</v>
      </c>
      <c r="S6" s="32">
        <f t="shared" si="3"/>
        <v>318.32</v>
      </c>
      <c r="T6" s="32">
        <f t="shared" si="3"/>
        <v>173.98</v>
      </c>
      <c r="U6" s="32">
        <f t="shared" si="3"/>
        <v>2265</v>
      </c>
      <c r="V6" s="32">
        <f t="shared" si="3"/>
        <v>1.66</v>
      </c>
      <c r="W6" s="32">
        <f t="shared" si="3"/>
        <v>1364.46</v>
      </c>
      <c r="X6" s="33">
        <f>IF(X7="",NA(),X7)</f>
        <v>42.75</v>
      </c>
      <c r="Y6" s="33">
        <f t="shared" ref="Y6:AG6" si="4">IF(Y7="",NA(),Y7)</f>
        <v>45.52</v>
      </c>
      <c r="Z6" s="33">
        <f t="shared" si="4"/>
        <v>42.33</v>
      </c>
      <c r="AA6" s="33">
        <f t="shared" si="4"/>
        <v>39.950000000000003</v>
      </c>
      <c r="AB6" s="33">
        <f t="shared" si="4"/>
        <v>39.25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5279.27</v>
      </c>
      <c r="BF6" s="33">
        <f t="shared" ref="BF6:BN6" si="7">IF(BF7="",NA(),BF7)</f>
        <v>5589.99</v>
      </c>
      <c r="BG6" s="33">
        <f t="shared" si="7"/>
        <v>5322.74</v>
      </c>
      <c r="BH6" s="33">
        <f t="shared" si="7"/>
        <v>5455.93</v>
      </c>
      <c r="BI6" s="33">
        <f t="shared" si="7"/>
        <v>5409.41</v>
      </c>
      <c r="BJ6" s="33">
        <f t="shared" si="7"/>
        <v>1723.1</v>
      </c>
      <c r="BK6" s="33">
        <f t="shared" si="7"/>
        <v>1665.33</v>
      </c>
      <c r="BL6" s="33">
        <f t="shared" si="7"/>
        <v>1716.47</v>
      </c>
      <c r="BM6" s="33">
        <f t="shared" si="7"/>
        <v>1741.94</v>
      </c>
      <c r="BN6" s="33">
        <f t="shared" si="7"/>
        <v>1029.24</v>
      </c>
      <c r="BO6" s="32" t="str">
        <f>IF(BO7="","",IF(BO7="-","【-】","【"&amp;SUBSTITUTE(TEXT(BO7,"#,##0.00"),"-","△")&amp;"】"))</f>
        <v>【1,052.66】</v>
      </c>
      <c r="BP6" s="33">
        <f>IF(BP7="",NA(),BP7)</f>
        <v>24.51</v>
      </c>
      <c r="BQ6" s="33">
        <f t="shared" ref="BQ6:BY6" si="8">IF(BQ7="",NA(),BQ7)</f>
        <v>27.22</v>
      </c>
      <c r="BR6" s="33">
        <f t="shared" si="8"/>
        <v>31.82</v>
      </c>
      <c r="BS6" s="33">
        <f t="shared" si="8"/>
        <v>30.11</v>
      </c>
      <c r="BT6" s="33">
        <f t="shared" si="8"/>
        <v>29.56</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685.95</v>
      </c>
      <c r="CB6" s="33">
        <f t="shared" ref="CB6:CJ6" si="9">IF(CB7="",NA(),CB7)</f>
        <v>616.14</v>
      </c>
      <c r="CC6" s="33">
        <f t="shared" si="9"/>
        <v>533.49</v>
      </c>
      <c r="CD6" s="33">
        <f t="shared" si="9"/>
        <v>576.79</v>
      </c>
      <c r="CE6" s="33">
        <f t="shared" si="9"/>
        <v>591.08000000000004</v>
      </c>
      <c r="CF6" s="33">
        <f t="shared" si="9"/>
        <v>459.38</v>
      </c>
      <c r="CG6" s="33">
        <f t="shared" si="9"/>
        <v>438.71</v>
      </c>
      <c r="CH6" s="33">
        <f t="shared" si="9"/>
        <v>463.38</v>
      </c>
      <c r="CI6" s="33">
        <f t="shared" si="9"/>
        <v>510.15</v>
      </c>
      <c r="CJ6" s="33">
        <f t="shared" si="9"/>
        <v>392.03</v>
      </c>
      <c r="CK6" s="32" t="str">
        <f>IF(CK7="","",IF(CK7="-","【-】","【"&amp;SUBSTITUTE(TEXT(CK7,"#,##0.00"),"-","△")&amp;"】"))</f>
        <v>【424.58】</v>
      </c>
      <c r="CL6" s="33">
        <f>IF(CL7="",NA(),CL7)</f>
        <v>41.38</v>
      </c>
      <c r="CM6" s="33">
        <f t="shared" ref="CM6:CU6" si="10">IF(CM7="",NA(),CM7)</f>
        <v>33.21</v>
      </c>
      <c r="CN6" s="33">
        <f t="shared" si="10"/>
        <v>39.11</v>
      </c>
      <c r="CO6" s="33">
        <f t="shared" si="10"/>
        <v>38.049999999999997</v>
      </c>
      <c r="CP6" s="33">
        <f t="shared" si="10"/>
        <v>37.97</v>
      </c>
      <c r="CQ6" s="33">
        <f t="shared" si="10"/>
        <v>32.04</v>
      </c>
      <c r="CR6" s="33">
        <f t="shared" si="10"/>
        <v>33.81</v>
      </c>
      <c r="CS6" s="33">
        <f t="shared" si="10"/>
        <v>31.37</v>
      </c>
      <c r="CT6" s="33">
        <f t="shared" si="10"/>
        <v>29.86</v>
      </c>
      <c r="CU6" s="33">
        <f t="shared" si="10"/>
        <v>35.64</v>
      </c>
      <c r="CV6" s="32" t="str">
        <f>IF(CV7="","",IF(CV7="-","【-】","【"&amp;SUBSTITUTE(TEXT(CV7,"#,##0.00"),"-","△")&amp;"】"))</f>
        <v>【33.90】</v>
      </c>
      <c r="CW6" s="33">
        <f>IF(CW7="",NA(),CW7)</f>
        <v>80.650000000000006</v>
      </c>
      <c r="CX6" s="33">
        <f t="shared" ref="CX6:DF6" si="11">IF(CX7="",NA(),CX7)</f>
        <v>82.22</v>
      </c>
      <c r="CY6" s="33">
        <f t="shared" si="11"/>
        <v>82.23</v>
      </c>
      <c r="CZ6" s="33">
        <f t="shared" si="11"/>
        <v>83.08</v>
      </c>
      <c r="DA6" s="33">
        <f t="shared" si="11"/>
        <v>83.53</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172022</v>
      </c>
      <c r="D7" s="35">
        <v>47</v>
      </c>
      <c r="E7" s="35">
        <v>17</v>
      </c>
      <c r="F7" s="35">
        <v>6</v>
      </c>
      <c r="G7" s="35">
        <v>0</v>
      </c>
      <c r="H7" s="35" t="s">
        <v>96</v>
      </c>
      <c r="I7" s="35" t="s">
        <v>97</v>
      </c>
      <c r="J7" s="35" t="s">
        <v>98</v>
      </c>
      <c r="K7" s="35" t="s">
        <v>99</v>
      </c>
      <c r="L7" s="35" t="s">
        <v>100</v>
      </c>
      <c r="M7" s="36" t="s">
        <v>101</v>
      </c>
      <c r="N7" s="36" t="s">
        <v>102</v>
      </c>
      <c r="O7" s="36">
        <v>4.12</v>
      </c>
      <c r="P7" s="36">
        <v>95.08</v>
      </c>
      <c r="Q7" s="36">
        <v>3348</v>
      </c>
      <c r="R7" s="36">
        <v>55382</v>
      </c>
      <c r="S7" s="36">
        <v>318.32</v>
      </c>
      <c r="T7" s="36">
        <v>173.98</v>
      </c>
      <c r="U7" s="36">
        <v>2265</v>
      </c>
      <c r="V7" s="36">
        <v>1.66</v>
      </c>
      <c r="W7" s="36">
        <v>1364.46</v>
      </c>
      <c r="X7" s="36">
        <v>42.75</v>
      </c>
      <c r="Y7" s="36">
        <v>45.52</v>
      </c>
      <c r="Z7" s="36">
        <v>42.33</v>
      </c>
      <c r="AA7" s="36">
        <v>39.950000000000003</v>
      </c>
      <c r="AB7" s="36">
        <v>39.25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5279.27</v>
      </c>
      <c r="BF7" s="36">
        <v>5589.99</v>
      </c>
      <c r="BG7" s="36">
        <v>5322.74</v>
      </c>
      <c r="BH7" s="36">
        <v>5455.93</v>
      </c>
      <c r="BI7" s="36">
        <v>5409.41</v>
      </c>
      <c r="BJ7" s="36">
        <v>1723.1</v>
      </c>
      <c r="BK7" s="36">
        <v>1665.33</v>
      </c>
      <c r="BL7" s="36">
        <v>1716.47</v>
      </c>
      <c r="BM7" s="36">
        <v>1741.94</v>
      </c>
      <c r="BN7" s="36">
        <v>1029.24</v>
      </c>
      <c r="BO7" s="36">
        <v>1052.6600000000001</v>
      </c>
      <c r="BP7" s="36">
        <v>24.51</v>
      </c>
      <c r="BQ7" s="36">
        <v>27.22</v>
      </c>
      <c r="BR7" s="36">
        <v>31.82</v>
      </c>
      <c r="BS7" s="36">
        <v>30.11</v>
      </c>
      <c r="BT7" s="36">
        <v>29.56</v>
      </c>
      <c r="BU7" s="36">
        <v>35.909999999999997</v>
      </c>
      <c r="BV7" s="36">
        <v>37.92</v>
      </c>
      <c r="BW7" s="36">
        <v>35.049999999999997</v>
      </c>
      <c r="BX7" s="36">
        <v>33.86</v>
      </c>
      <c r="BY7" s="36">
        <v>43.13</v>
      </c>
      <c r="BZ7" s="36">
        <v>40.22</v>
      </c>
      <c r="CA7" s="36">
        <v>685.95</v>
      </c>
      <c r="CB7" s="36">
        <v>616.14</v>
      </c>
      <c r="CC7" s="36">
        <v>533.49</v>
      </c>
      <c r="CD7" s="36">
        <v>576.79</v>
      </c>
      <c r="CE7" s="36">
        <v>591.08000000000004</v>
      </c>
      <c r="CF7" s="36">
        <v>459.38</v>
      </c>
      <c r="CG7" s="36">
        <v>438.71</v>
      </c>
      <c r="CH7" s="36">
        <v>463.38</v>
      </c>
      <c r="CI7" s="36">
        <v>510.15</v>
      </c>
      <c r="CJ7" s="36">
        <v>392.03</v>
      </c>
      <c r="CK7" s="36">
        <v>424.58</v>
      </c>
      <c r="CL7" s="36">
        <v>41.38</v>
      </c>
      <c r="CM7" s="36">
        <v>33.21</v>
      </c>
      <c r="CN7" s="36">
        <v>39.11</v>
      </c>
      <c r="CO7" s="36">
        <v>38.049999999999997</v>
      </c>
      <c r="CP7" s="36">
        <v>37.97</v>
      </c>
      <c r="CQ7" s="36">
        <v>32.04</v>
      </c>
      <c r="CR7" s="36">
        <v>33.81</v>
      </c>
      <c r="CS7" s="36">
        <v>31.37</v>
      </c>
      <c r="CT7" s="36">
        <v>29.86</v>
      </c>
      <c r="CU7" s="36">
        <v>35.64</v>
      </c>
      <c r="CV7" s="36">
        <v>33.9</v>
      </c>
      <c r="CW7" s="36">
        <v>80.650000000000006</v>
      </c>
      <c r="CX7" s="36">
        <v>82.22</v>
      </c>
      <c r="CY7" s="36">
        <v>82.23</v>
      </c>
      <c r="CZ7" s="36">
        <v>83.08</v>
      </c>
      <c r="DA7" s="36">
        <v>83.53</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2017-02-08T03:17:56Z</dcterms:created>
  <dcterms:modified xsi:type="dcterms:W3CDTF">2017-02-13T04:19:18Z</dcterms:modified>
  <cp:category/>
</cp:coreProperties>
</file>