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r5PwOupNRa20BxMPfJvE8+s/8LKP74Rs0lu4sa5y1XiregwZblvEhWLMjBUm78w6Zj2IH6N6SrVZp9czsz0QYw==" workbookSaltValue="+fxeokMnE07dPFRetdpElA==" workbookSpinCount="100000"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<sst xmlns="http://schemas.openxmlformats.org/spreadsheetml/2006/main" count="221" uniqueCount="111">
  <si>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</si>
  <si>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</si>
  <si>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</si>
  <si>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</si>
  <si>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</si>
  <si>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</si>
  <si>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</si>
  <si>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</si>
  <si>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</si>
  <si>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</si>
  <si>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</si>
  <si>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</si>
  <si>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</si>
  <si>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</si>
  <si>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</si>
  <si>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</si>
  <si>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</si>
  <si>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</si>
  <si>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</si>
  <si>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</si>
  <si>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</si>
  <si>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</si>
  <si>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</si>
  <si>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</si>
  <si>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</si>
  <si>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</si>
  <si>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</si>
  <si>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</si>
  <si>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</si>
  <si>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</si>
  <si>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</si>
  <si>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</si>
  <si>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</si>
  <si>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</si>
  <si>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</si>
  <si>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</si>
  <si>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</si>
  <si>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</si>
  <si>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</si>
  <si>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</si>
  <si>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</si>
  <si>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</si>
  <si>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</si>
  <si>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</si>
  <si>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</si>
  <si>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</si>
  <si>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</si>
  <si>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</si>
  <si>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</si>
  <si>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</si>
  <si>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</si>
  <si>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</si>
  <si>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</si>
  <si>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</si>
  <si>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</si>
  <si>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</si>
  <si>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</si>
  <si>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</si>
  <si>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</si>
  <si>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</si>
  <si>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</si>
  <si>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</si>
  <si>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</si>
  <si>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</si>
  <si>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</si>
  <si>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</si>
  <si>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</si>
  <si>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</si>
  <si>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</si>
  <si>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</si>
  <si>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</si>
  <si>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</si>
  <si>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</si>
  <si>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</si>
  <si>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</si>
  <si>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</si>
  <si>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</si>
  <si>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</si>
  <si>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</si>
  <si>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</si>
  <si>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</si>
  <si>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</si>
  <si>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</si>
  <si>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</si>
  <si>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</si>
  <si>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</si>
  <si>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</si>
  <si>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</si>
  <si>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</si>
  <si>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</si>
  <si>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</si>
  <si>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</si>
  <si>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</si>
  <si>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</si>
  <si>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</si>
  <si>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</si>
  <si>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能登町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</si>
  <si>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</si>
  <si>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</si>
  <si>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</si>
  <si>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</si>
  <si>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</si>
  <si>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</si>
  <si>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</si>
  <si>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</si>
  <si>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</si>
  <si>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</si>
  <si>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</si>
  <si>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④料金収入に対する企業債残高の割合を示す企業債残高対事業規模比率については、経年比較では低下傾向にある。類似団体との比較でも低い水準であり、投資規模が適正であることを表している。
⑤使用料で回収すべき経費をどの程度使用料で賄っているかを表す経費回収率については、経年比較では上昇傾向にある。類似団体との比較ではほぼ同じ水準となっている。これは汚水処理費（資本費）の減少が主な要因であり、今後もさらなる適正な維持管理に努める必要がある。
⑥有収水量１㎥あたりの汚水処理費に要した費用であり、汚水資本費・汚水維持管理費の両方を含めた汚水処理コストを表す汚水処理原価については、経年比較では低下傾向にある。年間有収水量の増加に比べ、汚水処理費が減少していることが主な要因であり類似団体との比較でもほぼ同じ水準となっている。
⑦施設・設備が１日に対応可能な処理能力に対する１日平均処理水量の割合を表す施設利用率については、経年比較では利用率がほぼ横ばいで推移している。類似団体との比較においては低い状況となっている。これは水洗化率が低い事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はかなり低い状況となっているため個別訪問等による普及啓発を行う必要がある。
</t>
    <phoneticPr fontId="4"/>
  </si>
  <si>
    <t>③当該年度に更新した管渠延長の割合を表す管渠改善率については、特定環境保全公共下水道事業の整備開始年度が平成5年11月であり下水道管渠の標準耐用年数50年を経過した管渠がないこと、管渠修繕の必要もなかったことが要因で実績はない。今後は改築等の財源の確保や経営に与える影響等を踏まえた分析を行った上で下水道長寿命化計画に基づき、計画的かつ適正な維持管理を図る必要がある。</t>
    <phoneticPr fontId="4"/>
  </si>
  <si>
    <t>類似団体と比較すると経費回収率など「経営の健全性」に関する経営指標は良い傾向となっている一方で、施設利用率など「経営の効率性」に関する経営指標は低いことがわかる。経営改善のためには、今後も引き続き戸別訪問など水洗化普及活動に努力し、水洗化人口及び有収水量の増加を目指すとともに、将来世代の地方債償還金の負担の増大を考慮に入れながら、平成10年3月に供用開始した恋路処理区、平成12年4月に供用開始した宇出津処理区について計画的に施設の長寿命化事業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</si>
</sst>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384128"/>
        <c:axId val="983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98384128"/>
        <c:axId val="98398592"/>
      </c:lineChart>
      <c:dateAx>
        <c:axId val="98384128"/>
        <c:scaling>
          <c:orientation val="minMax"/>
        </c:scaling>
        <c:delete val="1"/>
        <c:axPos val="b"/>
        <c:numFmt formatCode="ge" sourceLinked="1"/>
        <c:majorTickMark val="none"/>
        <c:minorTickMark val="none"/>
        <c:tickLblPos val="none"/>
        <c:crossAx val="98398592"/>
        <c:crosses val="autoZero"/>
        <c:auto val="1"/>
        <c:lblOffset val="100"/>
        <c:baseTimeUnit val="years"/>
      </c:dateAx>
      <c:valAx>
        <c:axId val="983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26.53</c:v>
                </c:pt>
                <c:pt idx="1">
                  <c:v>25.34</c:v>
                </c:pt>
                <c:pt idx="2">
                  <c:v>26.43</c:v>
                </c:pt>
                <c:pt idx="3">
                  <c:v>26.04</c:v>
                </c:pt>
                <c:pt idx="4">
                  <c:v>25.56</c:v>
                </c:pt>
              </c:numCache>
            </c:numRef>
          </c:val>
        </c:ser>
        <c:dLbls>
          <c:showLegendKey val="0"/>
          <c:showVal val="0"/>
          <c:showCatName val="0"/>
          <c:showSerName val="0"/>
          <c:showPercent val="0"/>
          <c:showBubbleSize val="0"/>
        </c:dLbls>
        <c:gapWidth val="150"/>
        <c:axId val="102587008"/>
        <c:axId val="10262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02587008"/>
        <c:axId val="102626048"/>
      </c:lineChart>
      <c:dateAx>
        <c:axId val="102587008"/>
        <c:scaling>
          <c:orientation val="minMax"/>
        </c:scaling>
        <c:delete val="1"/>
        <c:axPos val="b"/>
        <c:numFmt formatCode="ge" sourceLinked="1"/>
        <c:majorTickMark val="none"/>
        <c:minorTickMark val="none"/>
        <c:tickLblPos val="none"/>
        <c:crossAx val="102626048"/>
        <c:crosses val="autoZero"/>
        <c:auto val="1"/>
        <c:lblOffset val="100"/>
        <c:baseTimeUnit val="years"/>
      </c:dateAx>
      <c:valAx>
        <c:axId val="1026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55.14</c:v>
                </c:pt>
                <c:pt idx="1">
                  <c:v>54.51</c:v>
                </c:pt>
                <c:pt idx="2">
                  <c:v>56.76</c:v>
                </c:pt>
                <c:pt idx="3">
                  <c:v>58.96</c:v>
                </c:pt>
                <c:pt idx="4">
                  <c:v>60.36</c:v>
                </c:pt>
              </c:numCache>
            </c:numRef>
          </c:val>
        </c:ser>
        <c:dLbls>
          <c:showLegendKey val="0"/>
          <c:showVal val="0"/>
          <c:showCatName val="0"/>
          <c:showSerName val="0"/>
          <c:showPercent val="0"/>
          <c:showBubbleSize val="0"/>
        </c:dLbls>
        <c:gapWidth val="150"/>
        <c:axId val="102652160"/>
        <c:axId val="1026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02652160"/>
        <c:axId val="102658432"/>
      </c:lineChart>
      <c:dateAx>
        <c:axId val="102652160"/>
        <c:scaling>
          <c:orientation val="minMax"/>
        </c:scaling>
        <c:delete val="1"/>
        <c:axPos val="b"/>
        <c:numFmt formatCode="ge" sourceLinked="1"/>
        <c:majorTickMark val="none"/>
        <c:minorTickMark val="none"/>
        <c:tickLblPos val="none"/>
        <c:crossAx val="102658432"/>
        <c:crosses val="autoZero"/>
        <c:auto val="1"/>
        <c:lblOffset val="100"/>
        <c:baseTimeUnit val="years"/>
      </c:dateAx>
      <c:valAx>
        <c:axId val="1026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74.209999999999994</c:v>
                </c:pt>
                <c:pt idx="1">
                  <c:v>66.569999999999993</c:v>
                </c:pt>
                <c:pt idx="2">
                  <c:v>70.08</c:v>
                </c:pt>
                <c:pt idx="3">
                  <c:v>68.97</c:v>
                </c:pt>
                <c:pt idx="4">
                  <c:v>64.42</c:v>
                </c:pt>
              </c:numCache>
            </c:numRef>
          </c:val>
        </c:ser>
        <c:dLbls>
          <c:showLegendKey val="0"/>
          <c:showVal val="0"/>
          <c:showCatName val="0"/>
          <c:showSerName val="0"/>
          <c:showPercent val="0"/>
          <c:showBubbleSize val="0"/>
        </c:dLbls>
        <c:gapWidth val="150"/>
        <c:axId val="98428800"/>
        <c:axId val="999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28800"/>
        <c:axId val="99946496"/>
      </c:lineChart>
      <c:dateAx>
        <c:axId val="98428800"/>
        <c:scaling>
          <c:orientation val="minMax"/>
        </c:scaling>
        <c:delete val="1"/>
        <c:axPos val="b"/>
        <c:numFmt formatCode="ge" sourceLinked="1"/>
        <c:majorTickMark val="none"/>
        <c:minorTickMark val="none"/>
        <c:tickLblPos val="none"/>
        <c:crossAx val="99946496"/>
        <c:crosses val="autoZero"/>
        <c:auto val="1"/>
        <c:lblOffset val="100"/>
        <c:baseTimeUnit val="years"/>
      </c:dateAx>
      <c:valAx>
        <c:axId val="999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2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984896"/>
        <c:axId val="999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984896"/>
        <c:axId val="99986816"/>
      </c:lineChart>
      <c:dateAx>
        <c:axId val="99984896"/>
        <c:scaling>
          <c:orientation val="minMax"/>
        </c:scaling>
        <c:delete val="1"/>
        <c:axPos val="b"/>
        <c:numFmt formatCode="ge" sourceLinked="1"/>
        <c:majorTickMark val="none"/>
        <c:minorTickMark val="none"/>
        <c:tickLblPos val="none"/>
        <c:crossAx val="99986816"/>
        <c:crosses val="autoZero"/>
        <c:auto val="1"/>
        <c:lblOffset val="100"/>
        <c:baseTimeUnit val="years"/>
      </c:dateAx>
      <c:valAx>
        <c:axId val="999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66560"/>
        <c:axId val="10126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66560"/>
        <c:axId val="101268480"/>
      </c:lineChart>
      <c:dateAx>
        <c:axId val="101266560"/>
        <c:scaling>
          <c:orientation val="minMax"/>
        </c:scaling>
        <c:delete val="1"/>
        <c:axPos val="b"/>
        <c:numFmt formatCode="ge" sourceLinked="1"/>
        <c:majorTickMark val="none"/>
        <c:minorTickMark val="none"/>
        <c:tickLblPos val="none"/>
        <c:crossAx val="101268480"/>
        <c:crosses val="autoZero"/>
        <c:auto val="1"/>
        <c:lblOffset val="100"/>
        <c:baseTimeUnit val="years"/>
      </c:dateAx>
      <c:valAx>
        <c:axId val="10126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6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299328"/>
        <c:axId val="10130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299328"/>
        <c:axId val="101301248"/>
      </c:lineChart>
      <c:dateAx>
        <c:axId val="101299328"/>
        <c:scaling>
          <c:orientation val="minMax"/>
        </c:scaling>
        <c:delete val="1"/>
        <c:axPos val="b"/>
        <c:numFmt formatCode="ge" sourceLinked="1"/>
        <c:majorTickMark val="none"/>
        <c:minorTickMark val="none"/>
        <c:tickLblPos val="none"/>
        <c:crossAx val="101301248"/>
        <c:crosses val="autoZero"/>
        <c:auto val="1"/>
        <c:lblOffset val="100"/>
        <c:baseTimeUnit val="years"/>
      </c:dateAx>
      <c:valAx>
        <c:axId val="10130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9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398208"/>
        <c:axId val="10240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398208"/>
        <c:axId val="102404480"/>
      </c:lineChart>
      <c:dateAx>
        <c:axId val="102398208"/>
        <c:scaling>
          <c:orientation val="minMax"/>
        </c:scaling>
        <c:delete val="1"/>
        <c:axPos val="b"/>
        <c:numFmt formatCode="ge" sourceLinked="1"/>
        <c:majorTickMark val="none"/>
        <c:minorTickMark val="none"/>
        <c:tickLblPos val="none"/>
        <c:crossAx val="102404480"/>
        <c:crosses val="autoZero"/>
        <c:auto val="1"/>
        <c:lblOffset val="100"/>
        <c:baseTimeUnit val="years"/>
      </c:dateAx>
      <c:valAx>
        <c:axId val="1024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981.24</c:v>
                </c:pt>
                <c:pt idx="1">
                  <c:v>745.45</c:v>
                </c:pt>
                <c:pt idx="2">
                  <c:v>584.46</c:v>
                </c:pt>
                <c:pt idx="3">
                  <c:v>374.28</c:v>
                </c:pt>
                <c:pt idx="4">
                  <c:v>253.6</c:v>
                </c:pt>
              </c:numCache>
            </c:numRef>
          </c:val>
        </c:ser>
        <c:dLbls>
          <c:showLegendKey val="0"/>
          <c:showVal val="0"/>
          <c:showCatName val="0"/>
          <c:showSerName val="0"/>
          <c:showPercent val="0"/>
          <c:showBubbleSize val="0"/>
        </c:dLbls>
        <c:gapWidth val="150"/>
        <c:axId val="102433152"/>
        <c:axId val="1024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02433152"/>
        <c:axId val="102435072"/>
      </c:lineChart>
      <c:dateAx>
        <c:axId val="102433152"/>
        <c:scaling>
          <c:orientation val="minMax"/>
        </c:scaling>
        <c:delete val="1"/>
        <c:axPos val="b"/>
        <c:numFmt formatCode="ge" sourceLinked="1"/>
        <c:majorTickMark val="none"/>
        <c:minorTickMark val="none"/>
        <c:tickLblPos val="none"/>
        <c:crossAx val="102435072"/>
        <c:crosses val="autoZero"/>
        <c:auto val="1"/>
        <c:lblOffset val="100"/>
        <c:baseTimeUnit val="years"/>
      </c:dateAx>
      <c:valAx>
        <c:axId val="1024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86.96</c:v>
                </c:pt>
                <c:pt idx="1">
                  <c:v>68.69</c:v>
                </c:pt>
                <c:pt idx="2">
                  <c:v>91.72</c:v>
                </c:pt>
                <c:pt idx="3">
                  <c:v>107.16</c:v>
                </c:pt>
                <c:pt idx="4">
                  <c:v>88.73</c:v>
                </c:pt>
              </c:numCache>
            </c:numRef>
          </c:val>
        </c:ser>
        <c:dLbls>
          <c:showLegendKey val="0"/>
          <c:showVal val="0"/>
          <c:showCatName val="0"/>
          <c:showSerName val="0"/>
          <c:showPercent val="0"/>
          <c:showBubbleSize val="0"/>
        </c:dLbls>
        <c:gapWidth val="150"/>
        <c:axId val="102473728"/>
        <c:axId val="1024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02473728"/>
        <c:axId val="102475648"/>
      </c:lineChart>
      <c:dateAx>
        <c:axId val="102473728"/>
        <c:scaling>
          <c:orientation val="minMax"/>
        </c:scaling>
        <c:delete val="1"/>
        <c:axPos val="b"/>
        <c:numFmt formatCode="ge" sourceLinked="1"/>
        <c:majorTickMark val="none"/>
        <c:minorTickMark val="none"/>
        <c:tickLblPos val="none"/>
        <c:crossAx val="102475648"/>
        <c:crosses val="autoZero"/>
        <c:auto val="1"/>
        <c:lblOffset val="100"/>
        <c:baseTimeUnit val="years"/>
      </c:dateAx>
      <c:valAx>
        <c:axId val="1024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192.28</c:v>
                </c:pt>
                <c:pt idx="1">
                  <c:v>245.08</c:v>
                </c:pt>
                <c:pt idx="2">
                  <c:v>184.63</c:v>
                </c:pt>
                <c:pt idx="3">
                  <c:v>162.35</c:v>
                </c:pt>
                <c:pt idx="4">
                  <c:v>197.62</c:v>
                </c:pt>
              </c:numCache>
            </c:numRef>
          </c:val>
        </c:ser>
        <c:dLbls>
          <c:showLegendKey val="0"/>
          <c:showVal val="0"/>
          <c:showCatName val="0"/>
          <c:showSerName val="0"/>
          <c:showPercent val="0"/>
          <c:showBubbleSize val="0"/>
        </c:dLbls>
        <c:gapWidth val="150"/>
        <c:axId val="102566912"/>
        <c:axId val="1025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02566912"/>
        <c:axId val="102569088"/>
      </c:lineChart>
      <c:dateAx>
        <c:axId val="102566912"/>
        <c:scaling>
          <c:orientation val="minMax"/>
        </c:scaling>
        <c:delete val="1"/>
        <c:axPos val="b"/>
        <c:numFmt formatCode="ge" sourceLinked="1"/>
        <c:majorTickMark val="none"/>
        <c:minorTickMark val="none"/>
        <c:tickLblPos val="none"/>
        <c:crossAx val="102569088"/>
        <c:crosses val="autoZero"/>
        <c:auto val="1"/>
        <c:lblOffset val="100"/>
        <c:baseTimeUnit val="years"/>
      </c:dateAx>
      <c:valAx>
        <c:axId val="1025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34"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石川県　能登町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18750</v>
      </c>
      <c r="AM8" s="47"/>
      <c r="AN8" s="47"/>
      <c r="AO8" s="47"/>
      <c r="AP8" s="47"/>
      <c r="AQ8" s="47"/>
      <c r="AR8" s="47"/>
      <c r="AS8" s="47"/>
      <c r="AT8" s="43">
        <f>データ!S6</f>
        <v>273.27</v>
      </c>
      <c r="AU8" s="43"/>
      <c r="AV8" s="43"/>
      <c r="AW8" s="43"/>
      <c r="AX8" s="43"/>
      <c r="AY8" s="43"/>
      <c r="AZ8" s="43"/>
      <c r="BA8" s="43"/>
      <c r="BB8" s="43">
        <f>データ!T6</f>
        <v>68.61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31.89</v>
      </c>
      <c r="Q10" s="43"/>
      <c r="R10" s="43"/>
      <c r="S10" s="43"/>
      <c r="T10" s="43"/>
      <c r="U10" s="43"/>
      <c r="V10" s="43"/>
      <c r="W10" s="43">
        <f>データ!P6</f>
        <v>93.96</v>
      </c>
      <c r="X10" s="43"/>
      <c r="Y10" s="43"/>
      <c r="Z10" s="43"/>
      <c r="AA10" s="43"/>
      <c r="AB10" s="43"/>
      <c r="AC10" s="43"/>
      <c r="AD10" s="47">
        <f>データ!Q6</f>
        <v>3240</v>
      </c>
      <c r="AE10" s="47"/>
      <c r="AF10" s="47"/>
      <c r="AG10" s="47"/>
      <c r="AH10" s="47"/>
      <c r="AI10" s="47"/>
      <c r="AJ10" s="47"/>
      <c r="AK10" s="2"/>
      <c r="AL10" s="47">
        <f>データ!U6</f>
        <v>5908</v>
      </c>
      <c r="AM10" s="47"/>
      <c r="AN10" s="47"/>
      <c r="AO10" s="47"/>
      <c r="AP10" s="47"/>
      <c r="AQ10" s="47"/>
      <c r="AR10" s="47"/>
      <c r="AS10" s="47"/>
      <c r="AT10" s="43">
        <f>データ!V6</f>
        <v>2.65</v>
      </c>
      <c r="AU10" s="43"/>
      <c r="AV10" s="43"/>
      <c r="AW10" s="43"/>
      <c r="AX10" s="43"/>
      <c r="AY10" s="43"/>
      <c r="AZ10" s="43"/>
      <c r="BA10" s="43"/>
      <c r="BB10" s="43">
        <f>データ!W6</f>
        <v>2229.4299999999998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108</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algorithmName="SHA-512" hashValue="glv1Etk4FwDtXRZzuqqO5oSo+qaI7fJVFBaq5IBp1idzUOlYLSu3YN/esVxNHhQk/DvzPOLvBBSjJ5dy9eLi8Q==" saltValue="esXX8edBDEAo8k5gG8Qw2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E1" workbookViewId="0">
      <selection activeCell="BI8" sqref="BI8"/>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174637</v>
      </c>
      <c r="D6" s="31">
        <f t="shared" si="3"/>
        <v>47</v>
      </c>
      <c r="E6" s="31">
        <f t="shared" si="3"/>
        <v>17</v>
      </c>
      <c r="F6" s="31">
        <f t="shared" si="3"/>
        <v>4</v>
      </c>
      <c r="G6" s="31">
        <f t="shared" si="3"/>
        <v>0</v>
      </c>
      <c r="H6" s="31" t="str">
        <f t="shared" si="3"/>
        <v>石川県　能登町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31.89</v>
      </c>
      <c r="P6" s="32">
        <f t="shared" si="3"/>
        <v>93.96</v>
      </c>
      <c r="Q6" s="32">
        <f t="shared" si="3"/>
        <v>3240</v>
      </c>
      <c r="R6" s="32">
        <f t="shared" si="3"/>
        <v>18750</v>
      </c>
      <c r="S6" s="32">
        <f t="shared" si="3"/>
        <v>273.27</v>
      </c>
      <c r="T6" s="32">
        <f t="shared" si="3"/>
        <v>68.61</v>
      </c>
      <c r="U6" s="32">
        <f t="shared" si="3"/>
        <v>5908</v>
      </c>
      <c r="V6" s="32">
        <f t="shared" si="3"/>
        <v>2.65</v>
      </c>
      <c r="W6" s="32">
        <f t="shared" si="3"/>
        <v>2229.4299999999998</v>
      </c>
      <c r="X6" s="33">
        <f>IF(X7="",NA(),X7)</f>
        <v>74.209999999999994</v>
      </c>
      <c r="Y6" s="33">
        <f t="shared" ref="Y6:AG6" si="4">IF(Y7="",NA(),Y7)</f>
        <v>66.569999999999993</v>
      </c>
      <c r="Z6" s="33">
        <f t="shared" si="4"/>
        <v>70.08</v>
      </c>
      <c r="AA6" s="33">
        <f t="shared" si="4"/>
        <v>68.97</v>
      </c>
      <c r="AB6" s="33">
        <f t="shared" si="4"/>
        <v>64.42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981.24</v>
      </c>
      <c r="BF6" s="33">
        <f t="shared" ref="BF6:BN6" si="7">IF(BF7="",NA(),BF7)</f>
        <v>745.45</v>
      </c>
      <c r="BG6" s="33">
        <f t="shared" si="7"/>
        <v>584.46</v>
      </c>
      <c r="BH6" s="33">
        <f t="shared" si="7"/>
        <v>374.28</v>
      </c>
      <c r="BI6" s="33">
        <f t="shared" si="7"/>
        <v>253.6</v>
      </c>
      <c r="BJ6" s="33">
        <f t="shared" si="7"/>
        <v>1835.56</v>
      </c>
      <c r="BK6" s="33">
        <f t="shared" si="7"/>
        <v>1622.51</v>
      </c>
      <c r="BL6" s="33">
        <f t="shared" si="7"/>
        <v>1569.13</v>
      </c>
      <c r="BM6" s="33">
        <f t="shared" si="7"/>
        <v>1436</v>
      </c>
      <c r="BN6" s="33">
        <f t="shared" si="7"/>
        <v>1434.89</v>
      </c>
      <c r="BO6" s="32" t="str">
        <f>IF(BO7="","",IF(BO7="-","【-】","【"&amp;SUBSTITUTE(TEXT(BO7,"#,##0.00"),"-","△")&amp;"】"))</f>
        <v>【1,457.06】</v>
      </c>
      <c r="BP6" s="33">
        <f>IF(BP7="",NA(),BP7)</f>
        <v>86.96</v>
      </c>
      <c r="BQ6" s="33">
        <f t="shared" ref="BQ6:BY6" si="8">IF(BQ7="",NA(),BQ7)</f>
        <v>68.69</v>
      </c>
      <c r="BR6" s="33">
        <f t="shared" si="8"/>
        <v>91.72</v>
      </c>
      <c r="BS6" s="33">
        <f t="shared" si="8"/>
        <v>107.16</v>
      </c>
      <c r="BT6" s="33">
        <f t="shared" si="8"/>
        <v>88.73</v>
      </c>
      <c r="BU6" s="33">
        <f t="shared" si="8"/>
        <v>52.89</v>
      </c>
      <c r="BV6" s="33">
        <f t="shared" si="8"/>
        <v>62.83</v>
      </c>
      <c r="BW6" s="33">
        <f t="shared" si="8"/>
        <v>64.63</v>
      </c>
      <c r="BX6" s="33">
        <f t="shared" si="8"/>
        <v>66.56</v>
      </c>
      <c r="BY6" s="33">
        <f t="shared" si="8"/>
        <v>66.22</v>
      </c>
      <c r="BZ6" s="32" t="str">
        <f>IF(BZ7="","",IF(BZ7="-","【-】","【"&amp;SUBSTITUTE(TEXT(BZ7,"#,##0.00"),"-","△")&amp;"】"))</f>
        <v>【64.73】</v>
      </c>
      <c r="CA6" s="33">
        <f>IF(CA7="",NA(),CA7)</f>
        <v>192.28</v>
      </c>
      <c r="CB6" s="33">
        <f t="shared" ref="CB6:CJ6" si="9">IF(CB7="",NA(),CB7)</f>
        <v>245.08</v>
      </c>
      <c r="CC6" s="33">
        <f t="shared" si="9"/>
        <v>184.63</v>
      </c>
      <c r="CD6" s="33">
        <f t="shared" si="9"/>
        <v>162.35</v>
      </c>
      <c r="CE6" s="33">
        <f t="shared" si="9"/>
        <v>197.62</v>
      </c>
      <c r="CF6" s="33">
        <f t="shared" si="9"/>
        <v>300.52</v>
      </c>
      <c r="CG6" s="33">
        <f t="shared" si="9"/>
        <v>250.43</v>
      </c>
      <c r="CH6" s="33">
        <f t="shared" si="9"/>
        <v>245.75</v>
      </c>
      <c r="CI6" s="33">
        <f t="shared" si="9"/>
        <v>244.29</v>
      </c>
      <c r="CJ6" s="33">
        <f t="shared" si="9"/>
        <v>246.72</v>
      </c>
      <c r="CK6" s="32" t="str">
        <f>IF(CK7="","",IF(CK7="-","【-】","【"&amp;SUBSTITUTE(TEXT(CK7,"#,##0.00"),"-","△")&amp;"】"))</f>
        <v>【250.25】</v>
      </c>
      <c r="CL6" s="33">
        <f>IF(CL7="",NA(),CL7)</f>
        <v>26.53</v>
      </c>
      <c r="CM6" s="33">
        <f t="shared" ref="CM6:CU6" si="10">IF(CM7="",NA(),CM7)</f>
        <v>25.34</v>
      </c>
      <c r="CN6" s="33">
        <f t="shared" si="10"/>
        <v>26.43</v>
      </c>
      <c r="CO6" s="33">
        <f t="shared" si="10"/>
        <v>26.04</v>
      </c>
      <c r="CP6" s="33">
        <f t="shared" si="10"/>
        <v>25.56</v>
      </c>
      <c r="CQ6" s="33">
        <f t="shared" si="10"/>
        <v>36.799999999999997</v>
      </c>
      <c r="CR6" s="33">
        <f t="shared" si="10"/>
        <v>42.31</v>
      </c>
      <c r="CS6" s="33">
        <f t="shared" si="10"/>
        <v>43.65</v>
      </c>
      <c r="CT6" s="33">
        <f t="shared" si="10"/>
        <v>43.58</v>
      </c>
      <c r="CU6" s="33">
        <f t="shared" si="10"/>
        <v>41.35</v>
      </c>
      <c r="CV6" s="32" t="str">
        <f>IF(CV7="","",IF(CV7="-","【-】","【"&amp;SUBSTITUTE(TEXT(CV7,"#,##0.00"),"-","△")&amp;"】"))</f>
        <v>【40.31】</v>
      </c>
      <c r="CW6" s="33">
        <f>IF(CW7="",NA(),CW7)</f>
        <v>55.14</v>
      </c>
      <c r="CX6" s="33">
        <f t="shared" ref="CX6:DF6" si="11">IF(CX7="",NA(),CX7)</f>
        <v>54.51</v>
      </c>
      <c r="CY6" s="33">
        <f t="shared" si="11"/>
        <v>56.76</v>
      </c>
      <c r="CZ6" s="33">
        <f t="shared" si="11"/>
        <v>58.96</v>
      </c>
      <c r="DA6" s="33">
        <f t="shared" si="11"/>
        <v>60.36</v>
      </c>
      <c r="DB6" s="33">
        <f t="shared" si="11"/>
        <v>71.62</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174637</v>
      </c>
      <c r="D7" s="35">
        <v>47</v>
      </c>
      <c r="E7" s="35">
        <v>17</v>
      </c>
      <c r="F7" s="35">
        <v>4</v>
      </c>
      <c r="G7" s="35">
        <v>0</v>
      </c>
      <c r="H7" s="35" t="s">
        <v>96</v>
      </c>
      <c r="I7" s="35" t="s">
        <v>97</v>
      </c>
      <c r="J7" s="35" t="s">
        <v>98</v>
      </c>
      <c r="K7" s="35" t="s">
        <v>99</v>
      </c>
      <c r="L7" s="35" t="s">
        <v>100</v>
      </c>
      <c r="M7" s="36" t="s">
        <v>101</v>
      </c>
      <c r="N7" s="36" t="s">
        <v>102</v>
      </c>
      <c r="O7" s="36">
        <v>31.89</v>
      </c>
      <c r="P7" s="36">
        <v>93.96</v>
      </c>
      <c r="Q7" s="36">
        <v>3240</v>
      </c>
      <c r="R7" s="36">
        <v>18750</v>
      </c>
      <c r="S7" s="36">
        <v>273.27</v>
      </c>
      <c r="T7" s="36">
        <v>68.61</v>
      </c>
      <c r="U7" s="36">
        <v>5908</v>
      </c>
      <c r="V7" s="36">
        <v>2.65</v>
      </c>
      <c r="W7" s="36">
        <v>2229.4299999999998</v>
      </c>
      <c r="X7" s="36">
        <v>74.209999999999994</v>
      </c>
      <c r="Y7" s="36">
        <v>66.569999999999993</v>
      </c>
      <c r="Z7" s="36">
        <v>70.08</v>
      </c>
      <c r="AA7" s="36">
        <v>68.97</v>
      </c>
      <c r="AB7" s="36">
        <v>64.42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981.24</v>
      </c>
      <c r="BF7" s="36">
        <v>745.45</v>
      </c>
      <c r="BG7" s="36">
        <v>584.46</v>
      </c>
      <c r="BH7" s="36">
        <v>374.28</v>
      </c>
      <c r="BI7" s="36">
        <v>253.6</v>
      </c>
      <c r="BJ7" s="36">
        <v>1835.56</v>
      </c>
      <c r="BK7" s="36">
        <v>1622.51</v>
      </c>
      <c r="BL7" s="36">
        <v>1569.13</v>
      </c>
      <c r="BM7" s="36">
        <v>1436</v>
      </c>
      <c r="BN7" s="36">
        <v>1434.89</v>
      </c>
      <c r="BO7" s="36">
        <v>1457.06</v>
      </c>
      <c r="BP7" s="36">
        <v>86.96</v>
      </c>
      <c r="BQ7" s="36">
        <v>68.69</v>
      </c>
      <c r="BR7" s="36">
        <v>91.72</v>
      </c>
      <c r="BS7" s="36">
        <v>107.16</v>
      </c>
      <c r="BT7" s="36">
        <v>88.73</v>
      </c>
      <c r="BU7" s="36">
        <v>52.89</v>
      </c>
      <c r="BV7" s="36">
        <v>62.83</v>
      </c>
      <c r="BW7" s="36">
        <v>64.63</v>
      </c>
      <c r="BX7" s="36">
        <v>66.56</v>
      </c>
      <c r="BY7" s="36">
        <v>66.22</v>
      </c>
      <c r="BZ7" s="36">
        <v>64.73</v>
      </c>
      <c r="CA7" s="36">
        <v>192.28</v>
      </c>
      <c r="CB7" s="36">
        <v>245.08</v>
      </c>
      <c r="CC7" s="36">
        <v>184.63</v>
      </c>
      <c r="CD7" s="36">
        <v>162.35</v>
      </c>
      <c r="CE7" s="36">
        <v>197.62</v>
      </c>
      <c r="CF7" s="36">
        <v>300.52</v>
      </c>
      <c r="CG7" s="36">
        <v>250.43</v>
      </c>
      <c r="CH7" s="36">
        <v>245.75</v>
      </c>
      <c r="CI7" s="36">
        <v>244.29</v>
      </c>
      <c r="CJ7" s="36">
        <v>246.72</v>
      </c>
      <c r="CK7" s="36">
        <v>250.25</v>
      </c>
      <c r="CL7" s="36">
        <v>26.53</v>
      </c>
      <c r="CM7" s="36">
        <v>25.34</v>
      </c>
      <c r="CN7" s="36">
        <v>26.43</v>
      </c>
      <c r="CO7" s="36">
        <v>26.04</v>
      </c>
      <c r="CP7" s="36">
        <v>25.56</v>
      </c>
      <c r="CQ7" s="36">
        <v>36.799999999999997</v>
      </c>
      <c r="CR7" s="36">
        <v>42.31</v>
      </c>
      <c r="CS7" s="36">
        <v>43.65</v>
      </c>
      <c r="CT7" s="36">
        <v>43.58</v>
      </c>
      <c r="CU7" s="36">
        <v>41.35</v>
      </c>
      <c r="CV7" s="36">
        <v>40.31</v>
      </c>
      <c r="CW7" s="36">
        <v>55.14</v>
      </c>
      <c r="CX7" s="36">
        <v>54.51</v>
      </c>
      <c r="CY7" s="36">
        <v>56.76</v>
      </c>
      <c r="CZ7" s="36">
        <v>58.96</v>
      </c>
      <c r="DA7" s="36">
        <v>60.36</v>
      </c>
      <c r="DB7" s="36">
        <v>71.62</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0.11</v>
      </c>
      <c r="EK7" s="36">
        <v>0.05</v>
      </c>
      <c r="EL7" s="36">
        <v>0.04</v>
      </c>
      <c r="EM7" s="36">
        <v>7.0000000000000007E-2</v>
      </c>
      <c r="EN7" s="36">
        <v>0.1</v>
      </c>
    </row>
    <row r="8" spans="1:144" ht="13.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2017-02-08T03:00:40Z</dcterms:created>
  <dcterms:modified xsi:type="dcterms:W3CDTF">2017-02-15T23:41:45Z</dcterms:modified>
  <cp:category/>
</cp:coreProperties>
</file>