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<sst xmlns="http://schemas.openxmlformats.org/spreadsheetml/2006/main" count="221" uniqueCount="111">
  <si>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</si>
  <si>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</si>
  <si>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</si>
  <si>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</si>
  <si>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</si>
  <si>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</si>
  <si>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</si>
  <si>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</si>
  <si>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</si>
  <si>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</si>
  <si>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</si>
  <si>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</si>
  <si>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</si>
  <si>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</si>
  <si>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</si>
  <si>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</si>
  <si>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</si>
  <si>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</si>
  <si>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</si>
  <si>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</si>
  <si>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</si>
  <si>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</si>
  <si>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</si>
  <si>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</si>
  <si>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</si>
  <si>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</si>
  <si>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</si>
  <si>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</si>
  <si>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</si>
  <si>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</si>
  <si>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</si>
  <si>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</si>
  <si>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</si>
  <si>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</si>
  <si>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</si>
  <si>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</si>
  <si>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</si>
  <si>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</si>
  <si>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</si>
  <si>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</si>
  <si>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</si>
  <si>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</si>
  <si>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</si>
  <si>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</si>
  <si>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</si>
  <si>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</si>
  <si>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</si>
  <si>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</si>
  <si>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</si>
  <si>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</si>
  <si>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</si>
  <si>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</si>
  <si>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</si>
  <si>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</si>
  <si>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</si>
  <si>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</si>
  <si>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</si>
  <si>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</si>
  <si>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</si>
  <si>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</si>
  <si>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</si>
  <si>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</si>
  <si>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</si>
  <si>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</si>
  <si>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</si>
  <si>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</si>
  <si>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</si>
  <si>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</si>
  <si>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</si>
  <si>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</si>
  <si>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</si>
  <si>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</si>
  <si>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</si>
  <si>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</si>
  <si>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</si>
  <si>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</si>
  <si>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</si>
  <si>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</si>
  <si>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</si>
  <si>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</si>
  <si>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</si>
  <si>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</si>
  <si>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</si>
  <si>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</si>
  <si>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</si>
  <si>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</si>
  <si>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</si>
  <si>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</si>
  <si>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</si>
  <si>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</si>
  <si>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</si>
  <si>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</si>
  <si>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</si>
  <si>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</si>
  <si>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</si>
  <si>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</si>
  <si>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石川県　内灘町</t>
  </si>
  <si>
    <t>法非適用</t>
  </si>
  <si>
    <t>下水道事業</t>
  </si>
  <si>
    <t>公共下水道</t>
  </si>
  <si>
    <t>Cb2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</si>
  <si>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</si>
  <si>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</si>
  <si>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</si>
  <si>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</si>
  <si>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</si>
  <si>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</si>
  <si>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</si>
  <si>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・健全性について
収益的収支比率が50％を下回っているのは、総収益に対し、地方債償還金の中でも資本費平準化債、特別措置分償還額の割合が高いためと分析できる。経費回収率は80％程度であるため、現況において収益性は確保されていないと分析できる。
また、企業債残高対事業規模比率が類似団体平均値を上回っているため、投資規模、料金水準が適切かを分析し、経営改善の検討が必要である。
・効率性について
汚水処理原価が類似団体平均値を下回っており、施設利用率が類似団体平均値と同等であることから、施設の効率性についてはおおむね良好といえるが、今後もさらなる改善を行い、継続していく必要がある。
水洗化率は98％を超え、類似団体平均値を上回っている。現段階では比較的良好であるといえる。但し、公共用水域の水質保全を図る上で、さらに向上させる取組が必要である。</t>
    <phoneticPr fontId="4"/>
  </si>
  <si>
    <t>一般的に下水道管渠の耐用年数は50年といわれているが、現時点で法定耐用年数経過管が無く、最も古い管が43年経過管である。
平成28年度に策定予定の管渠長寿命化基本計画を基に、管渠の改築等の検討が必要である。</t>
    <rPh sb="0" eb="3">
      <t>イッパンテキ</t>
    </rPh>
    <rPh sb="4" eb="7">
      <t>ゲスイドウ</t>
    </rPh>
    <rPh sb="7" eb="9">
      <t>カンキョ</t>
    </rPh>
    <rPh sb="10" eb="12">
      <t>タイヨウ</t>
    </rPh>
    <rPh sb="12" eb="14">
      <t>ネンスウ</t>
    </rPh>
    <rPh sb="17" eb="18">
      <t>ネン</t>
    </rPh>
    <rPh sb="27" eb="30">
      <t>ゲンジテン</t>
    </rPh>
    <rPh sb="31" eb="33">
      <t>ホウテイ</t>
    </rPh>
    <rPh sb="33" eb="35">
      <t>タイヨウ</t>
    </rPh>
    <rPh sb="35" eb="37">
      <t>ネンスウ</t>
    </rPh>
    <rPh sb="37" eb="39">
      <t>ケイカ</t>
    </rPh>
    <rPh sb="39" eb="40">
      <t>カン</t>
    </rPh>
    <rPh sb="41" eb="42">
      <t>ナ</t>
    </rPh>
    <rPh sb="44" eb="45">
      <t>モット</t>
    </rPh>
    <rPh sb="46" eb="47">
      <t>フル</t>
    </rPh>
    <rPh sb="48" eb="49">
      <t>カン</t>
    </rPh>
    <rPh sb="52" eb="53">
      <t>ネン</t>
    </rPh>
    <rPh sb="53" eb="55">
      <t>ケイカ</t>
    </rPh>
    <rPh sb="55" eb="56">
      <t>カン</t>
    </rPh>
    <rPh sb="61" eb="63">
      <t>ヘイセイ</t>
    </rPh>
    <rPh sb="65" eb="67">
      <t>ネンド</t>
    </rPh>
    <rPh sb="68" eb="70">
      <t>サクテイ</t>
    </rPh>
    <rPh sb="70" eb="72">
      <t>ヨテイ</t>
    </rPh>
    <rPh sb="73" eb="75">
      <t>カンキョ</t>
    </rPh>
    <rPh sb="75" eb="76">
      <t>チョウ</t>
    </rPh>
    <rPh sb="76" eb="79">
      <t>ジュミョウカ</t>
    </rPh>
    <rPh sb="79" eb="81">
      <t>キホン</t>
    </rPh>
    <rPh sb="81" eb="83">
      <t>ケイカク</t>
    </rPh>
    <rPh sb="84" eb="85">
      <t>モト</t>
    </rPh>
    <rPh sb="87" eb="89">
      <t>カンキョ</t>
    </rPh>
    <rPh sb="90" eb="92">
      <t>カイチク</t>
    </rPh>
    <rPh sb="92" eb="93">
      <t>トウ</t>
    </rPh>
    <rPh sb="94" eb="96">
      <t>ケントウ</t>
    </rPh>
    <rPh sb="97" eb="99">
      <t>ヒツヨウ</t>
    </rPh>
    <phoneticPr fontId="4"/>
  </si>
  <si>
    <t>現段階では、収益性や財政の健全性について、改善の検討が必要である。
また、公営企業会計への移行に適切に取り組み、経営状態を正確に把握し、資産管理を適切に行った上で、中長期財政計画を策定し、適正な料金水準を見通し、施設の改築、更新を検討、推進していく必要がある。</t>
    <rPh sb="0" eb="3">
      <t>ゲンダンカイ</t>
    </rPh>
    <rPh sb="6" eb="8">
      <t>シュウエキ</t>
    </rPh>
    <rPh sb="8" eb="9">
      <t>セイ</t>
    </rPh>
    <rPh sb="10" eb="12">
      <t>ザイセイ</t>
    </rPh>
    <rPh sb="13" eb="16">
      <t>ケンゼンセイ</t>
    </rPh>
    <rPh sb="21" eb="23">
      <t>カイゼン</t>
    </rPh>
    <rPh sb="24" eb="26">
      <t>ケントウ</t>
    </rPh>
    <rPh sb="27" eb="29">
      <t>ヒツヨウ</t>
    </rPh>
    <rPh sb="37" eb="39">
      <t>コウエイ</t>
    </rPh>
    <rPh sb="39" eb="41">
      <t>キギョウ</t>
    </rPh>
    <rPh sb="41" eb="43">
      <t>カイケイ</t>
    </rPh>
    <rPh sb="45" eb="47">
      <t>イコウ</t>
    </rPh>
    <rPh sb="48" eb="50">
      <t>テキセツ</t>
    </rPh>
    <rPh sb="51" eb="52">
      <t>ト</t>
    </rPh>
    <rPh sb="53" eb="54">
      <t>ク</t>
    </rPh>
    <rPh sb="56" eb="58">
      <t>ケイエイ</t>
    </rPh>
    <rPh sb="58" eb="60">
      <t>ジョウタイ</t>
    </rPh>
    <rPh sb="61" eb="63">
      <t>セイカク</t>
    </rPh>
    <rPh sb="64" eb="66">
      <t>ハアク</t>
    </rPh>
    <rPh sb="68" eb="70">
      <t>シサン</t>
    </rPh>
    <rPh sb="70" eb="72">
      <t>カンリ</t>
    </rPh>
    <rPh sb="73" eb="75">
      <t>テキセツ</t>
    </rPh>
    <rPh sb="76" eb="77">
      <t>オコナ</t>
    </rPh>
    <rPh sb="79" eb="80">
      <t>ウエ</t>
    </rPh>
    <rPh sb="82" eb="85">
      <t>チュウチョウキ</t>
    </rPh>
    <rPh sb="85" eb="87">
      <t>ザイセイ</t>
    </rPh>
    <rPh sb="87" eb="89">
      <t>ケイカク</t>
    </rPh>
    <rPh sb="90" eb="92">
      <t>サクテイ</t>
    </rPh>
    <rPh sb="94" eb="96">
      <t>テキセイ</t>
    </rPh>
    <rPh sb="97" eb="99">
      <t>リョウキン</t>
    </rPh>
    <rPh sb="99" eb="101">
      <t>スイジュン</t>
    </rPh>
    <rPh sb="102" eb="104">
      <t>ミトオ</t>
    </rPh>
    <rPh sb="106" eb="108">
      <t>シセツ</t>
    </rPh>
    <rPh sb="109" eb="111">
      <t>カイチク</t>
    </rPh>
    <rPh sb="112" eb="114">
      <t>コウシン</t>
    </rPh>
    <rPh sb="115" eb="117">
      <t>ケントウ</t>
    </rPh>
    <rPh sb="118" eb="120">
      <t>スイシン</t>
    </rPh>
    <rPh sb="124" eb="12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</si>
</sst>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0.33</c:v>
                </c:pt>
                <c:pt idx="2" formatCode="#,##0.00;&quot;△&quot;#,##0.00">
                  <c:v>0</c:v>
                </c:pt>
                <c:pt idx="3">
                  <c:v>7.0000000000000007E-2</c:v>
                </c:pt>
                <c:pt idx="4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34016"/>
        <c:axId val="4814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0.17</c:v>
                </c:pt>
                <c:pt idx="2">
                  <c:v>0.12</c:v>
                </c:pt>
                <c:pt idx="3">
                  <c:v>0.11</c:v>
                </c:pt>
                <c:pt idx="4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4016"/>
        <c:axId val="48148480"/>
      </c:lineChart>
      <c:dateAx>
        <c:axId val="48134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48480"/>
        <c:crosses val="autoZero"/>
        <c:auto val="1"/>
        <c:lblOffset val="100"/>
        <c:baseTimeUnit val="years"/>
      </c:dateAx>
      <c:valAx>
        <c:axId val="4814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34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59.77</c:v>
                </c:pt>
                <c:pt idx="1">
                  <c:v>58.01</c:v>
                </c:pt>
                <c:pt idx="2">
                  <c:v>58.01</c:v>
                </c:pt>
                <c:pt idx="3">
                  <c:v>58.01</c:v>
                </c:pt>
                <c:pt idx="4">
                  <c:v>58.01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93856"/>
        <c:axId val="4881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54.91</c:v>
                </c:pt>
                <c:pt idx="1">
                  <c:v>51.83</c:v>
                </c:pt>
                <c:pt idx="2">
                  <c:v>50.27</c:v>
                </c:pt>
                <c:pt idx="3">
                  <c:v>51.08</c:v>
                </c:pt>
                <c:pt idx="4">
                  <c:v>49.75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93856"/>
        <c:axId val="48812416"/>
      </c:lineChart>
      <c:dateAx>
        <c:axId val="4879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12416"/>
        <c:crosses val="autoZero"/>
        <c:auto val="1"/>
        <c:lblOffset val="100"/>
        <c:baseTimeUnit val="years"/>
      </c:dateAx>
      <c:valAx>
        <c:axId val="4881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9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97.23</c:v>
                </c:pt>
                <c:pt idx="1">
                  <c:v>97.47</c:v>
                </c:pt>
                <c:pt idx="2">
                  <c:v>97.62</c:v>
                </c:pt>
                <c:pt idx="3">
                  <c:v>97.81</c:v>
                </c:pt>
                <c:pt idx="4">
                  <c:v>98.04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39936"/>
        <c:axId val="4925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89.2</c:v>
                </c:pt>
                <c:pt idx="1">
                  <c:v>88.67</c:v>
                </c:pt>
                <c:pt idx="2">
                  <c:v>89.13</c:v>
                </c:pt>
                <c:pt idx="3">
                  <c:v>88.59</c:v>
                </c:pt>
                <c:pt idx="4">
                  <c:v>87.85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39936"/>
        <c:axId val="49254400"/>
      </c:lineChart>
      <c:dateAx>
        <c:axId val="49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254400"/>
        <c:crosses val="autoZero"/>
        <c:auto val="1"/>
        <c:lblOffset val="100"/>
        <c:baseTimeUnit val="years"/>
      </c:dateAx>
      <c:valAx>
        <c:axId val="4925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47.96</c:v>
                </c:pt>
                <c:pt idx="1">
                  <c:v>47.62</c:v>
                </c:pt>
                <c:pt idx="2">
                  <c:v>46.31</c:v>
                </c:pt>
                <c:pt idx="3">
                  <c:v>45.47</c:v>
                </c:pt>
                <c:pt idx="4">
                  <c:v>42.58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66400"/>
        <c:axId val="481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66400"/>
        <c:axId val="48168320"/>
      </c:lineChart>
      <c:dateAx>
        <c:axId val="4816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168320"/>
        <c:crosses val="autoZero"/>
        <c:auto val="1"/>
        <c:lblOffset val="100"/>
        <c:baseTimeUnit val="years"/>
      </c:dateAx>
      <c:valAx>
        <c:axId val="481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16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80000"/>
        <c:axId val="4808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000"/>
        <c:axId val="48081920"/>
      </c:lineChart>
      <c:dateAx>
        <c:axId val="4808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081920"/>
        <c:crosses val="autoZero"/>
        <c:auto val="1"/>
        <c:lblOffset val="100"/>
        <c:baseTimeUnit val="years"/>
      </c:dateAx>
      <c:valAx>
        <c:axId val="4808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08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17888"/>
        <c:axId val="4851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17888"/>
        <c:axId val="48519808"/>
      </c:lineChart>
      <c:dateAx>
        <c:axId val="4851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519808"/>
        <c:crosses val="autoZero"/>
        <c:auto val="1"/>
        <c:lblOffset val="100"/>
        <c:baseTimeUnit val="years"/>
      </c:dateAx>
      <c:valAx>
        <c:axId val="4851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51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24704"/>
        <c:axId val="4882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24704"/>
        <c:axId val="48826624"/>
      </c:lineChart>
      <c:dateAx>
        <c:axId val="4882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26624"/>
        <c:crosses val="autoZero"/>
        <c:auto val="1"/>
        <c:lblOffset val="100"/>
        <c:baseTimeUnit val="years"/>
      </c:dateAx>
      <c:valAx>
        <c:axId val="4882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2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52992"/>
        <c:axId val="4885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52992"/>
        <c:axId val="48854912"/>
      </c:lineChart>
      <c:dateAx>
        <c:axId val="4885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54912"/>
        <c:crosses val="autoZero"/>
        <c:auto val="1"/>
        <c:lblOffset val="100"/>
        <c:baseTimeUnit val="years"/>
      </c:dateAx>
      <c:valAx>
        <c:axId val="4885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5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2113.12</c:v>
                </c:pt>
                <c:pt idx="1">
                  <c:v>2107.5100000000002</c:v>
                </c:pt>
                <c:pt idx="2">
                  <c:v>1700.8</c:v>
                </c:pt>
                <c:pt idx="3">
                  <c:v>1651.77</c:v>
                </c:pt>
                <c:pt idx="4">
                  <c:v>1524.96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72832"/>
        <c:axId val="4863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1258.6099999999999</c:v>
                </c:pt>
                <c:pt idx="1">
                  <c:v>1252.8800000000001</c:v>
                </c:pt>
                <c:pt idx="2">
                  <c:v>1119.4100000000001</c:v>
                </c:pt>
                <c:pt idx="3">
                  <c:v>1067.74</c:v>
                </c:pt>
                <c:pt idx="4">
                  <c:v>1018.27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72832"/>
        <c:axId val="48637440"/>
      </c:lineChart>
      <c:dateAx>
        <c:axId val="4887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37440"/>
        <c:crosses val="autoZero"/>
        <c:auto val="1"/>
        <c:lblOffset val="100"/>
        <c:baseTimeUnit val="years"/>
      </c:dateAx>
      <c:valAx>
        <c:axId val="4863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7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43.4</c:v>
                </c:pt>
                <c:pt idx="1">
                  <c:v>43.14</c:v>
                </c:pt>
                <c:pt idx="2">
                  <c:v>82.7</c:v>
                </c:pt>
                <c:pt idx="3">
                  <c:v>78.459999999999994</c:v>
                </c:pt>
                <c:pt idx="4">
                  <c:v>78.67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663552"/>
        <c:axId val="4866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66.02</c:v>
                </c:pt>
                <c:pt idx="1">
                  <c:v>66.87</c:v>
                </c:pt>
                <c:pt idx="2">
                  <c:v>71.349999999999994</c:v>
                </c:pt>
                <c:pt idx="3">
                  <c:v>73.569999999999993</c:v>
                </c:pt>
                <c:pt idx="4">
                  <c:v>71.569999999999993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63552"/>
        <c:axId val="48669824"/>
      </c:lineChart>
      <c:dateAx>
        <c:axId val="48663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669824"/>
        <c:crosses val="autoZero"/>
        <c:auto val="1"/>
        <c:lblOffset val="100"/>
        <c:baseTimeUnit val="years"/>
      </c:dateAx>
      <c:valAx>
        <c:axId val="4866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66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283.74</c:v>
                </c:pt>
                <c:pt idx="1">
                  <c:v>286.33999999999997</c:v>
                </c:pt>
                <c:pt idx="2">
                  <c:v>149.69</c:v>
                </c:pt>
                <c:pt idx="3">
                  <c:v>161.91</c:v>
                </c:pt>
                <c:pt idx="4">
                  <c:v>161.91999999999999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3760"/>
        <c:axId val="4878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196.8</c:v>
                </c:pt>
                <c:pt idx="1">
                  <c:v>195.15</c:v>
                </c:pt>
                <c:pt idx="2">
                  <c:v>182.55</c:v>
                </c:pt>
                <c:pt idx="3">
                  <c:v>184.87</c:v>
                </c:pt>
                <c:pt idx="4">
                  <c:v>195.88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3760"/>
        <c:axId val="48784128"/>
      </c:lineChart>
      <c:dateAx>
        <c:axId val="4877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84128"/>
        <c:crosses val="autoZero"/>
        <c:auto val="1"/>
        <c:lblOffset val="100"/>
        <c:baseTimeUnit val="years"/>
      </c:dateAx>
      <c:valAx>
        <c:axId val="4878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77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55" zoomScaleNormal="5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石川県　内灘町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Cb2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26950</v>
      </c>
      <c r="AM8" s="64"/>
      <c r="AN8" s="64"/>
      <c r="AO8" s="64"/>
      <c r="AP8" s="64"/>
      <c r="AQ8" s="64"/>
      <c r="AR8" s="64"/>
      <c r="AS8" s="64"/>
      <c r="AT8" s="63">
        <f>データ!S6</f>
        <v>20.329999999999998</v>
      </c>
      <c r="AU8" s="63"/>
      <c r="AV8" s="63"/>
      <c r="AW8" s="63"/>
      <c r="AX8" s="63"/>
      <c r="AY8" s="63"/>
      <c r="AZ8" s="63"/>
      <c r="BA8" s="63"/>
      <c r="BB8" s="63">
        <f>データ!T6</f>
        <v>1325.63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99.52</v>
      </c>
      <c r="Q10" s="63"/>
      <c r="R10" s="63"/>
      <c r="S10" s="63"/>
      <c r="T10" s="63"/>
      <c r="U10" s="63"/>
      <c r="V10" s="63"/>
      <c r="W10" s="63">
        <f>データ!P6</f>
        <v>116.37</v>
      </c>
      <c r="X10" s="63"/>
      <c r="Y10" s="63"/>
      <c r="Z10" s="63"/>
      <c r="AA10" s="63"/>
      <c r="AB10" s="63"/>
      <c r="AC10" s="63"/>
      <c r="AD10" s="64">
        <f>データ!Q6</f>
        <v>2414</v>
      </c>
      <c r="AE10" s="64"/>
      <c r="AF10" s="64"/>
      <c r="AG10" s="64"/>
      <c r="AH10" s="64"/>
      <c r="AI10" s="64"/>
      <c r="AJ10" s="64"/>
      <c r="AK10" s="2"/>
      <c r="AL10" s="64">
        <f>データ!U6</f>
        <v>26767</v>
      </c>
      <c r="AM10" s="64"/>
      <c r="AN10" s="64"/>
      <c r="AO10" s="64"/>
      <c r="AP10" s="64"/>
      <c r="AQ10" s="64"/>
      <c r="AR10" s="64"/>
      <c r="AS10" s="64"/>
      <c r="AT10" s="63">
        <f>データ!V6</f>
        <v>4.71</v>
      </c>
      <c r="AU10" s="63"/>
      <c r="AV10" s="63"/>
      <c r="AW10" s="63"/>
      <c r="AX10" s="63"/>
      <c r="AY10" s="63"/>
      <c r="AZ10" s="63"/>
      <c r="BA10" s="63"/>
      <c r="BB10" s="63">
        <f>データ!W6</f>
        <v>5683.01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173657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石川県　内灘町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99.52</v>
      </c>
      <c r="P6" s="32">
        <f t="shared" si="3"/>
        <v>116.37</v>
      </c>
      <c r="Q6" s="32">
        <f t="shared" si="3"/>
        <v>2414</v>
      </c>
      <c r="R6" s="32">
        <f t="shared" si="3"/>
        <v>26950</v>
      </c>
      <c r="S6" s="32">
        <f t="shared" si="3"/>
        <v>20.329999999999998</v>
      </c>
      <c r="T6" s="32">
        <f t="shared" si="3"/>
        <v>1325.63</v>
      </c>
      <c r="U6" s="32">
        <f t="shared" si="3"/>
        <v>26767</v>
      </c>
      <c r="V6" s="32">
        <f t="shared" si="3"/>
        <v>4.71</v>
      </c>
      <c r="W6" s="32">
        <f t="shared" si="3"/>
        <v>5683.01</v>
      </c>
      <c r="X6" s="33">
        <f>IF(X7="",NA(),X7)</f>
        <v>47.96</v>
      </c>
      <c r="Y6" s="33">
        <f t="shared" ref="Y6:AG6" si="4">IF(Y7="",NA(),Y7)</f>
        <v>47.62</v>
      </c>
      <c r="Z6" s="33">
        <f t="shared" si="4"/>
        <v>46.31</v>
      </c>
      <c r="AA6" s="33">
        <f t="shared" si="4"/>
        <v>45.47</v>
      </c>
      <c r="AB6" s="33">
        <f t="shared" si="4"/>
        <v>42.58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2113.12</v>
      </c>
      <c r="BF6" s="33">
        <f t="shared" ref="BF6:BN6" si="7">IF(BF7="",NA(),BF7)</f>
        <v>2107.5100000000002</v>
      </c>
      <c r="BG6" s="33">
        <f t="shared" si="7"/>
        <v>1700.8</v>
      </c>
      <c r="BH6" s="33">
        <f t="shared" si="7"/>
        <v>1651.77</v>
      </c>
      <c r="BI6" s="33">
        <f t="shared" si="7"/>
        <v>1524.96</v>
      </c>
      <c r="BJ6" s="33">
        <f t="shared" si="7"/>
        <v>1258.6099999999999</v>
      </c>
      <c r="BK6" s="33">
        <f t="shared" si="7"/>
        <v>1252.8800000000001</v>
      </c>
      <c r="BL6" s="33">
        <f t="shared" si="7"/>
        <v>1119.4100000000001</v>
      </c>
      <c r="BM6" s="33">
        <f t="shared" si="7"/>
        <v>1067.74</v>
      </c>
      <c r="BN6" s="33">
        <f t="shared" si="7"/>
        <v>1018.27</v>
      </c>
      <c r="BO6" s="32" t="str">
        <f>IF(BO7="","",IF(BO7="-","【-】","【"&amp;SUBSTITUTE(TEXT(BO7,"#,##0.00"),"-","△")&amp;"】"))</f>
        <v>【763.62】</v>
      </c>
      <c r="BP6" s="33">
        <f>IF(BP7="",NA(),BP7)</f>
        <v>43.4</v>
      </c>
      <c r="BQ6" s="33">
        <f t="shared" ref="BQ6:BY6" si="8">IF(BQ7="",NA(),BQ7)</f>
        <v>43.14</v>
      </c>
      <c r="BR6" s="33">
        <f t="shared" si="8"/>
        <v>82.7</v>
      </c>
      <c r="BS6" s="33">
        <f t="shared" si="8"/>
        <v>78.459999999999994</v>
      </c>
      <c r="BT6" s="33">
        <f t="shared" si="8"/>
        <v>78.67</v>
      </c>
      <c r="BU6" s="33">
        <f t="shared" si="8"/>
        <v>66.02</v>
      </c>
      <c r="BV6" s="33">
        <f t="shared" si="8"/>
        <v>66.87</v>
      </c>
      <c r="BW6" s="33">
        <f t="shared" si="8"/>
        <v>71.349999999999994</v>
      </c>
      <c r="BX6" s="33">
        <f t="shared" si="8"/>
        <v>73.569999999999993</v>
      </c>
      <c r="BY6" s="33">
        <f t="shared" si="8"/>
        <v>71.569999999999993</v>
      </c>
      <c r="BZ6" s="32" t="str">
        <f>IF(BZ7="","",IF(BZ7="-","【-】","【"&amp;SUBSTITUTE(TEXT(BZ7,"#,##0.00"),"-","△")&amp;"】"))</f>
        <v>【98.53】</v>
      </c>
      <c r="CA6" s="33">
        <f>IF(CA7="",NA(),CA7)</f>
        <v>283.74</v>
      </c>
      <c r="CB6" s="33">
        <f t="shared" ref="CB6:CJ6" si="9">IF(CB7="",NA(),CB7)</f>
        <v>286.33999999999997</v>
      </c>
      <c r="CC6" s="33">
        <f t="shared" si="9"/>
        <v>149.69</v>
      </c>
      <c r="CD6" s="33">
        <f t="shared" si="9"/>
        <v>161.91</v>
      </c>
      <c r="CE6" s="33">
        <f t="shared" si="9"/>
        <v>161.91999999999999</v>
      </c>
      <c r="CF6" s="33">
        <f t="shared" si="9"/>
        <v>196.8</v>
      </c>
      <c r="CG6" s="33">
        <f t="shared" si="9"/>
        <v>195.15</v>
      </c>
      <c r="CH6" s="33">
        <f t="shared" si="9"/>
        <v>182.55</v>
      </c>
      <c r="CI6" s="33">
        <f t="shared" si="9"/>
        <v>184.87</v>
      </c>
      <c r="CJ6" s="33">
        <f t="shared" si="9"/>
        <v>195.88</v>
      </c>
      <c r="CK6" s="32" t="str">
        <f>IF(CK7="","",IF(CK7="-","【-】","【"&amp;SUBSTITUTE(TEXT(CK7,"#,##0.00"),"-","△")&amp;"】"))</f>
        <v>【139.70】</v>
      </c>
      <c r="CL6" s="33">
        <f>IF(CL7="",NA(),CL7)</f>
        <v>59.77</v>
      </c>
      <c r="CM6" s="33">
        <f t="shared" ref="CM6:CU6" si="10">IF(CM7="",NA(),CM7)</f>
        <v>58.01</v>
      </c>
      <c r="CN6" s="33">
        <f t="shared" si="10"/>
        <v>58.01</v>
      </c>
      <c r="CO6" s="33">
        <f t="shared" si="10"/>
        <v>58.01</v>
      </c>
      <c r="CP6" s="33">
        <f t="shared" si="10"/>
        <v>58.01</v>
      </c>
      <c r="CQ6" s="33">
        <f t="shared" si="10"/>
        <v>54.91</v>
      </c>
      <c r="CR6" s="33">
        <f t="shared" si="10"/>
        <v>51.83</v>
      </c>
      <c r="CS6" s="33">
        <f t="shared" si="10"/>
        <v>50.27</v>
      </c>
      <c r="CT6" s="33">
        <f t="shared" si="10"/>
        <v>51.08</v>
      </c>
      <c r="CU6" s="33">
        <f t="shared" si="10"/>
        <v>49.75</v>
      </c>
      <c r="CV6" s="32" t="str">
        <f>IF(CV7="","",IF(CV7="-","【-】","【"&amp;SUBSTITUTE(TEXT(CV7,"#,##0.00"),"-","△")&amp;"】"))</f>
        <v>【60.01】</v>
      </c>
      <c r="CW6" s="33">
        <f>IF(CW7="",NA(),CW7)</f>
        <v>97.23</v>
      </c>
      <c r="CX6" s="33">
        <f t="shared" ref="CX6:DF6" si="11">IF(CX7="",NA(),CX7)</f>
        <v>97.47</v>
      </c>
      <c r="CY6" s="33">
        <f t="shared" si="11"/>
        <v>97.62</v>
      </c>
      <c r="CZ6" s="33">
        <f t="shared" si="11"/>
        <v>97.81</v>
      </c>
      <c r="DA6" s="33">
        <f t="shared" si="11"/>
        <v>98.04</v>
      </c>
      <c r="DB6" s="33">
        <f t="shared" si="11"/>
        <v>89.2</v>
      </c>
      <c r="DC6" s="33">
        <f t="shared" si="11"/>
        <v>88.67</v>
      </c>
      <c r="DD6" s="33">
        <f t="shared" si="11"/>
        <v>89.13</v>
      </c>
      <c r="DE6" s="33">
        <f t="shared" si="11"/>
        <v>88.59</v>
      </c>
      <c r="DF6" s="33">
        <f t="shared" si="11"/>
        <v>87.85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0.06</v>
      </c>
      <c r="EE6" s="33">
        <f t="shared" ref="EE6:EM6" si="14">IF(EE7="",NA(),EE7)</f>
        <v>0.33</v>
      </c>
      <c r="EF6" s="32">
        <f t="shared" si="14"/>
        <v>0</v>
      </c>
      <c r="EG6" s="33">
        <f t="shared" si="14"/>
        <v>7.0000000000000007E-2</v>
      </c>
      <c r="EH6" s="33">
        <f t="shared" si="14"/>
        <v>0.1</v>
      </c>
      <c r="EI6" s="33">
        <f t="shared" si="14"/>
        <v>0.13</v>
      </c>
      <c r="EJ6" s="33">
        <f t="shared" si="14"/>
        <v>0.17</v>
      </c>
      <c r="EK6" s="33">
        <f t="shared" si="14"/>
        <v>0.12</v>
      </c>
      <c r="EL6" s="33">
        <f t="shared" si="14"/>
        <v>0.11</v>
      </c>
      <c r="EM6" s="33">
        <f t="shared" si="14"/>
        <v>0.16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173657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99.52</v>
      </c>
      <c r="P7" s="36">
        <v>116.37</v>
      </c>
      <c r="Q7" s="36">
        <v>2414</v>
      </c>
      <c r="R7" s="36">
        <v>26950</v>
      </c>
      <c r="S7" s="36">
        <v>20.329999999999998</v>
      </c>
      <c r="T7" s="36">
        <v>1325.63</v>
      </c>
      <c r="U7" s="36">
        <v>26767</v>
      </c>
      <c r="V7" s="36">
        <v>4.71</v>
      </c>
      <c r="W7" s="36">
        <v>5683.01</v>
      </c>
      <c r="X7" s="36">
        <v>47.96</v>
      </c>
      <c r="Y7" s="36">
        <v>47.62</v>
      </c>
      <c r="Z7" s="36">
        <v>46.31</v>
      </c>
      <c r="AA7" s="36">
        <v>45.47</v>
      </c>
      <c r="AB7" s="36">
        <v>42.58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2113.12</v>
      </c>
      <c r="BF7" s="36">
        <v>2107.5100000000002</v>
      </c>
      <c r="BG7" s="36">
        <v>1700.8</v>
      </c>
      <c r="BH7" s="36">
        <v>1651.77</v>
      </c>
      <c r="BI7" s="36">
        <v>1524.96</v>
      </c>
      <c r="BJ7" s="36">
        <v>1258.6099999999999</v>
      </c>
      <c r="BK7" s="36">
        <v>1252.8800000000001</v>
      </c>
      <c r="BL7" s="36">
        <v>1119.4100000000001</v>
      </c>
      <c r="BM7" s="36">
        <v>1067.74</v>
      </c>
      <c r="BN7" s="36">
        <v>1018.27</v>
      </c>
      <c r="BO7" s="36">
        <v>763.62</v>
      </c>
      <c r="BP7" s="36">
        <v>43.4</v>
      </c>
      <c r="BQ7" s="36">
        <v>43.14</v>
      </c>
      <c r="BR7" s="36">
        <v>82.7</v>
      </c>
      <c r="BS7" s="36">
        <v>78.459999999999994</v>
      </c>
      <c r="BT7" s="36">
        <v>78.67</v>
      </c>
      <c r="BU7" s="36">
        <v>66.02</v>
      </c>
      <c r="BV7" s="36">
        <v>66.87</v>
      </c>
      <c r="BW7" s="36">
        <v>71.349999999999994</v>
      </c>
      <c r="BX7" s="36">
        <v>73.569999999999993</v>
      </c>
      <c r="BY7" s="36">
        <v>71.569999999999993</v>
      </c>
      <c r="BZ7" s="36">
        <v>98.53</v>
      </c>
      <c r="CA7" s="36">
        <v>283.74</v>
      </c>
      <c r="CB7" s="36">
        <v>286.33999999999997</v>
      </c>
      <c r="CC7" s="36">
        <v>149.69</v>
      </c>
      <c r="CD7" s="36">
        <v>161.91</v>
      </c>
      <c r="CE7" s="36">
        <v>161.91999999999999</v>
      </c>
      <c r="CF7" s="36">
        <v>196.8</v>
      </c>
      <c r="CG7" s="36">
        <v>195.15</v>
      </c>
      <c r="CH7" s="36">
        <v>182.55</v>
      </c>
      <c r="CI7" s="36">
        <v>184.87</v>
      </c>
      <c r="CJ7" s="36">
        <v>195.88</v>
      </c>
      <c r="CK7" s="36">
        <v>139.69999999999999</v>
      </c>
      <c r="CL7" s="36">
        <v>59.77</v>
      </c>
      <c r="CM7" s="36">
        <v>58.01</v>
      </c>
      <c r="CN7" s="36">
        <v>58.01</v>
      </c>
      <c r="CO7" s="36">
        <v>58.01</v>
      </c>
      <c r="CP7" s="36">
        <v>58.01</v>
      </c>
      <c r="CQ7" s="36">
        <v>54.91</v>
      </c>
      <c r="CR7" s="36">
        <v>51.83</v>
      </c>
      <c r="CS7" s="36">
        <v>50.27</v>
      </c>
      <c r="CT7" s="36">
        <v>51.08</v>
      </c>
      <c r="CU7" s="36">
        <v>49.75</v>
      </c>
      <c r="CV7" s="36">
        <v>60.01</v>
      </c>
      <c r="CW7" s="36">
        <v>97.23</v>
      </c>
      <c r="CX7" s="36">
        <v>97.47</v>
      </c>
      <c r="CY7" s="36">
        <v>97.62</v>
      </c>
      <c r="CZ7" s="36">
        <v>97.81</v>
      </c>
      <c r="DA7" s="36">
        <v>98.04</v>
      </c>
      <c r="DB7" s="36">
        <v>89.2</v>
      </c>
      <c r="DC7" s="36">
        <v>88.67</v>
      </c>
      <c r="DD7" s="36">
        <v>89.13</v>
      </c>
      <c r="DE7" s="36">
        <v>88.59</v>
      </c>
      <c r="DF7" s="36">
        <v>87.85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0.06</v>
      </c>
      <c r="EE7" s="36">
        <v>0.33</v>
      </c>
      <c r="EF7" s="36">
        <v>0</v>
      </c>
      <c r="EG7" s="36">
        <v>7.0000000000000007E-2</v>
      </c>
      <c r="EH7" s="36">
        <v>0.1</v>
      </c>
      <c r="EI7" s="36">
        <v>0.13</v>
      </c>
      <c r="EJ7" s="36">
        <v>0.17</v>
      </c>
      <c r="EK7" s="36">
        <v>0.12</v>
      </c>
      <c r="EL7" s="36">
        <v>0.11</v>
      </c>
      <c r="EM7" s="36">
        <v>0.16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　久憲</cp:lastModifiedBy>
  <dcterms:created xsi:type="dcterms:W3CDTF">2017-02-08T02:49:14Z</dcterms:created>
  <dcterms:modified xsi:type="dcterms:W3CDTF">2017-02-13T06:00:37Z</dcterms:modified>
  <cp:category/>
</cp:coreProperties>
</file>