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<sst xmlns="http://schemas.openxmlformats.org/spreadsheetml/2006/main" count="221" uniqueCount="111">
  <si>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</si>
  <si>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</si>
  <si>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</si>
  <si>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</si>
  <si>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</si>
  <si>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</si>
  <si>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</si>
  <si>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</si>
  <si>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</si>
  <si>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</si>
  <si>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</si>
  <si>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</si>
  <si>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</si>
  <si>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</si>
  <si>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</si>
  <si>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</si>
  <si>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</si>
  <si>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</si>
  <si>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</si>
  <si>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</si>
  <si>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</si>
  <si>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</si>
  <si>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</si>
  <si>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</si>
  <si>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</si>
  <si>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</si>
  <si>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</si>
  <si>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</si>
  <si>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</si>
  <si>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</si>
  <si>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</si>
  <si>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</si>
  <si>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</si>
  <si>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</si>
  <si>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</si>
  <si>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</si>
  <si>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</si>
  <si>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</si>
  <si>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</si>
  <si>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</si>
  <si>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</si>
  <si>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</si>
  <si>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</si>
  <si>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</si>
  <si>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</si>
  <si>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</si>
  <si>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</si>
  <si>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</si>
  <si>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</si>
  <si>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</si>
  <si>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</si>
  <si>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</si>
  <si>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</si>
  <si>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</si>
  <si>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</si>
  <si>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</si>
  <si>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</si>
  <si>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</si>
  <si>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</si>
  <si>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</si>
  <si>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</si>
  <si>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</si>
  <si>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</si>
  <si>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</si>
  <si>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</si>
  <si>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</si>
  <si>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</si>
  <si>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</si>
  <si>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</si>
  <si>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</si>
  <si>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</si>
  <si>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</si>
  <si>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</si>
  <si>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</si>
  <si>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</si>
  <si>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</si>
  <si>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</si>
  <si>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</si>
  <si>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</si>
  <si>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</si>
  <si>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</si>
  <si>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</si>
  <si>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</si>
  <si>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</si>
  <si>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</si>
  <si>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</si>
  <si>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</si>
  <si>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</si>
  <si>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</si>
  <si>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</si>
  <si>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</si>
  <si>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</si>
  <si>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</si>
  <si>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</si>
  <si>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</si>
  <si>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</si>
  <si>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輪島市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</si>
  <si>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</si>
  <si>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</si>
  <si>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</si>
  <si>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</si>
  <si>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</si>
  <si>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</si>
  <si>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</si>
  <si>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</si>
  <si>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</si>
  <si>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</si>
  <si>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</si>
  <si>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４つの処理区を有しており、古い施設では供用開始から２４年が経過しているが、管渠については法定耐用年数が経過するまで期間はまだある。</t>
    <rPh sb="3" eb="5">
      <t>ショリ</t>
    </rPh>
    <rPh sb="5" eb="6">
      <t>ク</t>
    </rPh>
    <rPh sb="7" eb="8">
      <t>ユウ</t>
    </rPh>
    <rPh sb="13" eb="14">
      <t>フル</t>
    </rPh>
    <rPh sb="15" eb="17">
      <t>シセツ</t>
    </rPh>
    <rPh sb="19" eb="21">
      <t>キョウヨウ</t>
    </rPh>
    <rPh sb="21" eb="23">
      <t>カイシ</t>
    </rPh>
    <rPh sb="27" eb="28">
      <t>ネン</t>
    </rPh>
    <rPh sb="29" eb="31">
      <t>ケイカ</t>
    </rPh>
    <rPh sb="37" eb="39">
      <t>カンキョ</t>
    </rPh>
    <rPh sb="44" eb="46">
      <t>ホウテイ</t>
    </rPh>
    <rPh sb="46" eb="48">
      <t>タイヨウ</t>
    </rPh>
    <rPh sb="48" eb="50">
      <t>ネンスウ</t>
    </rPh>
    <rPh sb="51" eb="53">
      <t>ケイカ</t>
    </rPh>
    <rPh sb="57" eb="59">
      <t>キカン</t>
    </rPh>
    <phoneticPr fontId="4"/>
  </si>
  <si>
    <t>施設が新しく設備投資に要した企業債負担が影響していることや、下水道接続率が低いことによる使用料収入が不足してことから、経費回収率の低推移等が考えられる。今後は接続率を増やすため、従来の助成制度などを活用した加入促進策を図ることや、経営状況を考慮しながら料金の適正化に向けた検討を実施し、安定した収入の確保に取り組む必要がある。また、機械等については耐用年数を迎えることから施設の長寿命化に取り組み大規模な改修工事費用の抑制を図る必要がある。</t>
    <rPh sb="179" eb="180">
      <t>ムカ</t>
    </rPh>
    <phoneticPr fontId="4"/>
  </si>
  <si>
    <t>①供用開始から２４年経過した施設に要した企業債の償還が終了したものもあることから収益的収支比率は上昇傾向にあると考えられる。　　　　　　　　
④新しい施設では供用開始から１４年と年数が浅いことから企業債残高が多く、類似団体と比較しても高い数値であると考えられる。　　　　　　　　　　
⑤⑧人口減少や高齢世帯といった要因などにより接続率が低いため、経費回収率は１００％を大きく下回っており、類似団体より低い数値で推移していると考えられる。　　　　　　　　　　　　　　　　　　
⑥人口減少や高齢世帯といった要因などにより接続率が低いために有収水量が増えず類似団体より高い数値で推移していると考えられる。</t>
    <rPh sb="1" eb="3">
      <t>キョウヨウ</t>
    </rPh>
    <rPh sb="3" eb="5">
      <t>カイシ</t>
    </rPh>
    <rPh sb="9" eb="10">
      <t>ネン</t>
    </rPh>
    <rPh sb="10" eb="12">
      <t>ケイカ</t>
    </rPh>
    <rPh sb="14" eb="16">
      <t>シセツ</t>
    </rPh>
    <rPh sb="17" eb="18">
      <t>ヨウ</t>
    </rPh>
    <rPh sb="20" eb="22">
      <t>キギョウ</t>
    </rPh>
    <rPh sb="22" eb="23">
      <t>サイ</t>
    </rPh>
    <rPh sb="24" eb="26">
      <t>ショウカン</t>
    </rPh>
    <rPh sb="27" eb="29">
      <t>シュウリョウ</t>
    </rPh>
    <rPh sb="40" eb="42">
      <t>シュウエキ</t>
    </rPh>
    <rPh sb="42" eb="43">
      <t>テキ</t>
    </rPh>
    <rPh sb="43" eb="45">
      <t>シュウシ</t>
    </rPh>
    <rPh sb="45" eb="47">
      <t>ヒリツ</t>
    </rPh>
    <rPh sb="48" eb="50">
      <t>ジョウショウ</t>
    </rPh>
    <rPh sb="50" eb="52">
      <t>ケイコウ</t>
    </rPh>
    <rPh sb="56" eb="57">
      <t>カンガ</t>
    </rPh>
    <rPh sb="72" eb="73">
      <t>アタラ</t>
    </rPh>
    <rPh sb="75" eb="77">
      <t>シセツ</t>
    </rPh>
    <rPh sb="79" eb="81">
      <t>キョウヨウ</t>
    </rPh>
    <rPh sb="81" eb="83">
      <t>カイシ</t>
    </rPh>
    <rPh sb="87" eb="88">
      <t>ネン</t>
    </rPh>
    <rPh sb="89" eb="91">
      <t>ネンスウ</t>
    </rPh>
    <rPh sb="92" eb="93">
      <t>アサ</t>
    </rPh>
    <rPh sb="98" eb="100">
      <t>キギョウ</t>
    </rPh>
    <rPh sb="100" eb="101">
      <t>サイ</t>
    </rPh>
    <rPh sb="101" eb="103">
      <t>ザンダカ</t>
    </rPh>
    <rPh sb="104" eb="105">
      <t>オオ</t>
    </rPh>
    <rPh sb="107" eb="109">
      <t>ルイジ</t>
    </rPh>
    <rPh sb="109" eb="111">
      <t>ダンタイ</t>
    </rPh>
    <rPh sb="112" eb="114">
      <t>ヒカク</t>
    </rPh>
    <rPh sb="117" eb="118">
      <t>タカ</t>
    </rPh>
    <rPh sb="119" eb="121">
      <t>スウチ</t>
    </rPh>
    <rPh sb="125" eb="126">
      <t>カンガ</t>
    </rPh>
    <rPh sb="144" eb="146">
      <t>ジンコウ</t>
    </rPh>
    <rPh sb="146" eb="148">
      <t>ゲンショウ</t>
    </rPh>
    <rPh sb="149" eb="151">
      <t>コウレイ</t>
    </rPh>
    <rPh sb="151" eb="153">
      <t>セタイ</t>
    </rPh>
    <rPh sb="157" eb="159">
      <t>ヨウイン</t>
    </rPh>
    <rPh sb="164" eb="166">
      <t>セツゾク</t>
    </rPh>
    <rPh sb="166" eb="167">
      <t>リツ</t>
    </rPh>
    <rPh sb="168" eb="169">
      <t>ヒク</t>
    </rPh>
    <rPh sb="173" eb="175">
      <t>ケイヒ</t>
    </rPh>
    <rPh sb="175" eb="177">
      <t>カイシュウ</t>
    </rPh>
    <rPh sb="177" eb="178">
      <t>リツ</t>
    </rPh>
    <rPh sb="184" eb="185">
      <t>オオ</t>
    </rPh>
    <rPh sb="187" eb="189">
      <t>シタマワ</t>
    </rPh>
    <rPh sb="194" eb="196">
      <t>ルイジ</t>
    </rPh>
    <rPh sb="196" eb="198">
      <t>ダンタイ</t>
    </rPh>
    <rPh sb="200" eb="201">
      <t>ヒク</t>
    </rPh>
    <rPh sb="202" eb="204">
      <t>スウチ</t>
    </rPh>
    <rPh sb="205" eb="207">
      <t>スイイ</t>
    </rPh>
    <rPh sb="212" eb="213">
      <t>カンガ</t>
    </rPh>
    <rPh sb="238" eb="240">
      <t>ジンコウ</t>
    </rPh>
    <rPh sb="240" eb="242">
      <t>ゲンショウ</t>
    </rPh>
    <rPh sb="243" eb="245">
      <t>コウレイ</t>
    </rPh>
    <rPh sb="245" eb="247">
      <t>セタイ</t>
    </rPh>
    <rPh sb="251" eb="253">
      <t>ヨウイン</t>
    </rPh>
    <rPh sb="258" eb="260">
      <t>セツゾク</t>
    </rPh>
    <rPh sb="260" eb="261">
      <t>リツ</t>
    </rPh>
    <rPh sb="262" eb="263">
      <t>ヒク</t>
    </rPh>
    <rPh sb="267" eb="269">
      <t>ユウシュウ</t>
    </rPh>
    <rPh sb="269" eb="271">
      <t>スイリョウ</t>
    </rPh>
    <rPh sb="272" eb="273">
      <t>フ</t>
    </rPh>
    <rPh sb="275" eb="277">
      <t>ルイジ</t>
    </rPh>
    <rPh sb="277" eb="279">
      <t>ダンタイ</t>
    </rPh>
    <rPh sb="281" eb="282">
      <t>タカ</t>
    </rPh>
    <rPh sb="283" eb="285">
      <t>スウチ</t>
    </rPh>
    <rPh sb="286" eb="288">
      <t>スイイ</t>
    </rPh>
    <rPh sb="293" eb="29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</si>
</sst>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20288"/>
        <c:axId val="96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6220288"/>
        <c:axId val="96222208"/>
      </c:lineChart>
      <c:dateAx>
        <c:axId val="96220288"/>
        <c:scaling>
          <c:orientation val="minMax"/>
        </c:scaling>
        <c:delete val="1"/>
        <c:axPos val="b"/>
        <c:numFmt formatCode="ge" sourceLinked="1"/>
        <c:majorTickMark val="none"/>
        <c:minorTickMark val="none"/>
        <c:tickLblPos val="none"/>
        <c:crossAx val="96222208"/>
        <c:crosses val="autoZero"/>
        <c:auto val="1"/>
        <c:lblOffset val="100"/>
        <c:baseTimeUnit val="years"/>
      </c:dateAx>
      <c:valAx>
        <c:axId val="96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0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43.35</c:v>
                </c:pt>
                <c:pt idx="1">
                  <c:v>42.77</c:v>
                </c:pt>
                <c:pt idx="2">
                  <c:v>42.77</c:v>
                </c:pt>
                <c:pt idx="3">
                  <c:v>41.91</c:v>
                </c:pt>
                <c:pt idx="4">
                  <c:v>40.46</c:v>
                </c:pt>
              </c:numCache>
            </c:numRef>
          </c:val>
        </c:ser>
        <c:dLbls>
          <c:showLegendKey val="0"/>
          <c:showVal val="0"/>
          <c:showCatName val="0"/>
          <c:showSerName val="0"/>
          <c:showPercent val="0"/>
          <c:showBubbleSize val="0"/>
        </c:dLbls>
        <c:gapWidth val="150"/>
        <c:axId val="97031680"/>
        <c:axId val="970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7031680"/>
        <c:axId val="97033600"/>
      </c:lineChart>
      <c:dateAx>
        <c:axId val="97031680"/>
        <c:scaling>
          <c:orientation val="minMax"/>
        </c:scaling>
        <c:delete val="1"/>
        <c:axPos val="b"/>
        <c:numFmt formatCode="ge" sourceLinked="1"/>
        <c:majorTickMark val="none"/>
        <c:minorTickMark val="none"/>
        <c:tickLblPos val="none"/>
        <c:crossAx val="97033600"/>
        <c:crosses val="autoZero"/>
        <c:auto val="1"/>
        <c:lblOffset val="100"/>
        <c:baseTimeUnit val="years"/>
      </c:dateAx>
      <c:valAx>
        <c:axId val="970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70.349999999999994</c:v>
                </c:pt>
                <c:pt idx="1">
                  <c:v>73.040000000000006</c:v>
                </c:pt>
                <c:pt idx="2">
                  <c:v>72.459999999999994</c:v>
                </c:pt>
                <c:pt idx="3">
                  <c:v>74.959999999999994</c:v>
                </c:pt>
                <c:pt idx="4">
                  <c:v>77.459999999999994</c:v>
                </c:pt>
              </c:numCache>
            </c:numRef>
          </c:val>
        </c:ser>
        <c:dLbls>
          <c:showLegendKey val="0"/>
          <c:showVal val="0"/>
          <c:showCatName val="0"/>
          <c:showSerName val="0"/>
          <c:showPercent val="0"/>
          <c:showBubbleSize val="0"/>
        </c:dLbls>
        <c:gapWidth val="150"/>
        <c:axId val="97145984"/>
        <c:axId val="971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7145984"/>
        <c:axId val="97147904"/>
      </c:lineChart>
      <c:dateAx>
        <c:axId val="97145984"/>
        <c:scaling>
          <c:orientation val="minMax"/>
        </c:scaling>
        <c:delete val="1"/>
        <c:axPos val="b"/>
        <c:numFmt formatCode="ge" sourceLinked="1"/>
        <c:majorTickMark val="none"/>
        <c:minorTickMark val="none"/>
        <c:tickLblPos val="none"/>
        <c:crossAx val="97147904"/>
        <c:crosses val="autoZero"/>
        <c:auto val="1"/>
        <c:lblOffset val="100"/>
        <c:baseTimeUnit val="years"/>
      </c:dateAx>
      <c:valAx>
        <c:axId val="97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56.49</c:v>
                </c:pt>
                <c:pt idx="1">
                  <c:v>66.680000000000007</c:v>
                </c:pt>
                <c:pt idx="2">
                  <c:v>69.12</c:v>
                </c:pt>
                <c:pt idx="3">
                  <c:v>69.5</c:v>
                </c:pt>
                <c:pt idx="4">
                  <c:v>69.349999999999994</c:v>
                </c:pt>
              </c:numCache>
            </c:numRef>
          </c:val>
        </c:ser>
        <c:dLbls>
          <c:showLegendKey val="0"/>
          <c:showVal val="0"/>
          <c:showCatName val="0"/>
          <c:showSerName val="0"/>
          <c:showPercent val="0"/>
          <c:showBubbleSize val="0"/>
        </c:dLbls>
        <c:gapWidth val="150"/>
        <c:axId val="96260864"/>
        <c:axId val="962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0864"/>
        <c:axId val="96262784"/>
      </c:lineChart>
      <c:dateAx>
        <c:axId val="96260864"/>
        <c:scaling>
          <c:orientation val="minMax"/>
        </c:scaling>
        <c:delete val="1"/>
        <c:axPos val="b"/>
        <c:numFmt formatCode="ge" sourceLinked="1"/>
        <c:majorTickMark val="none"/>
        <c:minorTickMark val="none"/>
        <c:tickLblPos val="none"/>
        <c:crossAx val="96262784"/>
        <c:crosses val="autoZero"/>
        <c:auto val="1"/>
        <c:lblOffset val="100"/>
        <c:baseTimeUnit val="years"/>
      </c:dateAx>
      <c:valAx>
        <c:axId val="962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94656"/>
        <c:axId val="96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94656"/>
        <c:axId val="96696576"/>
      </c:lineChart>
      <c:dateAx>
        <c:axId val="96694656"/>
        <c:scaling>
          <c:orientation val="minMax"/>
        </c:scaling>
        <c:delete val="1"/>
        <c:axPos val="b"/>
        <c:numFmt formatCode="ge" sourceLinked="1"/>
        <c:majorTickMark val="none"/>
        <c:minorTickMark val="none"/>
        <c:tickLblPos val="none"/>
        <c:crossAx val="96696576"/>
        <c:crosses val="autoZero"/>
        <c:auto val="1"/>
        <c:lblOffset val="100"/>
        <c:baseTimeUnit val="years"/>
      </c:dateAx>
      <c:valAx>
        <c:axId val="96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75200"/>
        <c:axId val="97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75200"/>
        <c:axId val="97077120"/>
      </c:lineChart>
      <c:dateAx>
        <c:axId val="97075200"/>
        <c:scaling>
          <c:orientation val="minMax"/>
        </c:scaling>
        <c:delete val="1"/>
        <c:axPos val="b"/>
        <c:numFmt formatCode="ge" sourceLinked="1"/>
        <c:majorTickMark val="none"/>
        <c:minorTickMark val="none"/>
        <c:tickLblPos val="none"/>
        <c:crossAx val="97077120"/>
        <c:crosses val="autoZero"/>
        <c:auto val="1"/>
        <c:lblOffset val="100"/>
        <c:baseTimeUnit val="years"/>
      </c:dateAx>
      <c:valAx>
        <c:axId val="97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07968"/>
        <c:axId val="97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07968"/>
        <c:axId val="97109888"/>
      </c:lineChart>
      <c:dateAx>
        <c:axId val="97107968"/>
        <c:scaling>
          <c:orientation val="minMax"/>
        </c:scaling>
        <c:delete val="1"/>
        <c:axPos val="b"/>
        <c:numFmt formatCode="ge" sourceLinked="1"/>
        <c:majorTickMark val="none"/>
        <c:minorTickMark val="none"/>
        <c:tickLblPos val="none"/>
        <c:crossAx val="97109888"/>
        <c:crosses val="autoZero"/>
        <c:auto val="1"/>
        <c:lblOffset val="100"/>
        <c:baseTimeUnit val="years"/>
      </c:dateAx>
      <c:valAx>
        <c:axId val="97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26880"/>
        <c:axId val="96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26880"/>
        <c:axId val="96828800"/>
      </c:lineChart>
      <c:dateAx>
        <c:axId val="96826880"/>
        <c:scaling>
          <c:orientation val="minMax"/>
        </c:scaling>
        <c:delete val="1"/>
        <c:axPos val="b"/>
        <c:numFmt formatCode="ge" sourceLinked="1"/>
        <c:majorTickMark val="none"/>
        <c:minorTickMark val="none"/>
        <c:tickLblPos val="none"/>
        <c:crossAx val="96828800"/>
        <c:crosses val="autoZero"/>
        <c:auto val="1"/>
        <c:lblOffset val="100"/>
        <c:baseTimeUnit val="years"/>
      </c:dateAx>
      <c:valAx>
        <c:axId val="96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6409.05</c:v>
                </c:pt>
                <c:pt idx="1">
                  <c:v>4123.42</c:v>
                </c:pt>
                <c:pt idx="2">
                  <c:v>3924.76</c:v>
                </c:pt>
                <c:pt idx="3">
                  <c:v>4177.5</c:v>
                </c:pt>
                <c:pt idx="4">
                  <c:v>4233.51</c:v>
                </c:pt>
              </c:numCache>
            </c:numRef>
          </c:val>
        </c:ser>
        <c:dLbls>
          <c:showLegendKey val="0"/>
          <c:showVal val="0"/>
          <c:showCatName val="0"/>
          <c:showSerName val="0"/>
          <c:showPercent val="0"/>
          <c:showBubbleSize val="0"/>
        </c:dLbls>
        <c:gapWidth val="150"/>
        <c:axId val="96863360"/>
        <c:axId val="968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6863360"/>
        <c:axId val="96865280"/>
      </c:lineChart>
      <c:dateAx>
        <c:axId val="96863360"/>
        <c:scaling>
          <c:orientation val="minMax"/>
        </c:scaling>
        <c:delete val="1"/>
        <c:axPos val="b"/>
        <c:numFmt formatCode="ge" sourceLinked="1"/>
        <c:majorTickMark val="none"/>
        <c:minorTickMark val="none"/>
        <c:tickLblPos val="none"/>
        <c:crossAx val="96865280"/>
        <c:crosses val="autoZero"/>
        <c:auto val="1"/>
        <c:lblOffset val="100"/>
        <c:baseTimeUnit val="years"/>
      </c:dateAx>
      <c:valAx>
        <c:axId val="968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35.83</c:v>
                </c:pt>
                <c:pt idx="1">
                  <c:v>32.03</c:v>
                </c:pt>
                <c:pt idx="2">
                  <c:v>35.299999999999997</c:v>
                </c:pt>
                <c:pt idx="3">
                  <c:v>30.36</c:v>
                </c:pt>
                <c:pt idx="4">
                  <c:v>29.86</c:v>
                </c:pt>
              </c:numCache>
            </c:numRef>
          </c:val>
        </c:ser>
        <c:dLbls>
          <c:showLegendKey val="0"/>
          <c:showVal val="0"/>
          <c:showCatName val="0"/>
          <c:showSerName val="0"/>
          <c:showPercent val="0"/>
          <c:showBubbleSize val="0"/>
        </c:dLbls>
        <c:gapWidth val="150"/>
        <c:axId val="96881280"/>
        <c:axId val="96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6881280"/>
        <c:axId val="96895744"/>
      </c:lineChart>
      <c:dateAx>
        <c:axId val="96881280"/>
        <c:scaling>
          <c:orientation val="minMax"/>
        </c:scaling>
        <c:delete val="1"/>
        <c:axPos val="b"/>
        <c:numFmt formatCode="ge" sourceLinked="1"/>
        <c:majorTickMark val="none"/>
        <c:minorTickMark val="none"/>
        <c:tickLblPos val="none"/>
        <c:crossAx val="96895744"/>
        <c:crosses val="autoZero"/>
        <c:auto val="1"/>
        <c:lblOffset val="100"/>
        <c:baseTimeUnit val="years"/>
      </c:dateAx>
      <c:valAx>
        <c:axId val="968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573.88</c:v>
                </c:pt>
                <c:pt idx="1">
                  <c:v>635.37</c:v>
                </c:pt>
                <c:pt idx="2">
                  <c:v>580</c:v>
                </c:pt>
                <c:pt idx="3">
                  <c:v>625.35</c:v>
                </c:pt>
                <c:pt idx="4">
                  <c:v>631.57000000000005</c:v>
                </c:pt>
              </c:numCache>
            </c:numRef>
          </c:val>
        </c:ser>
        <c:dLbls>
          <c:showLegendKey val="0"/>
          <c:showVal val="0"/>
          <c:showCatName val="0"/>
          <c:showSerName val="0"/>
          <c:showPercent val="0"/>
          <c:showBubbleSize val="0"/>
        </c:dLbls>
        <c:gapWidth val="150"/>
        <c:axId val="96925568"/>
        <c:axId val="96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6925568"/>
        <c:axId val="96993280"/>
      </c:lineChart>
      <c:dateAx>
        <c:axId val="96925568"/>
        <c:scaling>
          <c:orientation val="minMax"/>
        </c:scaling>
        <c:delete val="1"/>
        <c:axPos val="b"/>
        <c:numFmt formatCode="ge" sourceLinked="1"/>
        <c:majorTickMark val="none"/>
        <c:minorTickMark val="none"/>
        <c:tickLblPos val="none"/>
        <c:crossAx val="96993280"/>
        <c:crosses val="autoZero"/>
        <c:auto val="1"/>
        <c:lblOffset val="100"/>
        <c:baseTimeUnit val="years"/>
      </c:dateAx>
      <c:valAx>
        <c:axId val="96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AL10" sqref="AL10:AS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輪島市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28832</v>
      </c>
      <c r="AM8" s="64"/>
      <c r="AN8" s="64"/>
      <c r="AO8" s="64"/>
      <c r="AP8" s="64"/>
      <c r="AQ8" s="64"/>
      <c r="AR8" s="64"/>
      <c r="AS8" s="64"/>
      <c r="AT8" s="63">
        <f>データ!S6</f>
        <v>426.32</v>
      </c>
      <c r="AU8" s="63"/>
      <c r="AV8" s="63"/>
      <c r="AW8" s="63"/>
      <c r="AX8" s="63"/>
      <c r="AY8" s="63"/>
      <c r="AZ8" s="63"/>
      <c r="BA8" s="63"/>
      <c r="BB8" s="63">
        <f>データ!T6</f>
        <v>67.63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v>
      </c>
      <c r="Q10" s="63"/>
      <c r="R10" s="63"/>
      <c r="S10" s="63"/>
      <c r="T10" s="63"/>
      <c r="U10" s="63"/>
      <c r="V10" s="63"/>
      <c r="W10" s="63">
        <f>データ!P6</f>
        <v>77.77</v>
      </c>
      <c r="X10" s="63"/>
      <c r="Y10" s="63"/>
      <c r="Z10" s="63"/>
      <c r="AA10" s="63"/>
      <c r="AB10" s="63"/>
      <c r="AC10" s="63"/>
      <c r="AD10" s="64">
        <f>データ!Q6</f>
        <v>3380</v>
      </c>
      <c r="AE10" s="64"/>
      <c r="AF10" s="64"/>
      <c r="AG10" s="64"/>
      <c r="AH10" s="64"/>
      <c r="AI10" s="64"/>
      <c r="AJ10" s="64"/>
      <c r="AK10" s="2"/>
      <c r="AL10" s="64">
        <f>データ!U6</f>
        <v>590</v>
      </c>
      <c r="AM10" s="64"/>
      <c r="AN10" s="64"/>
      <c r="AO10" s="64"/>
      <c r="AP10" s="64"/>
      <c r="AQ10" s="64"/>
      <c r="AR10" s="64"/>
      <c r="AS10" s="64"/>
      <c r="AT10" s="63">
        <f>データ!V6</f>
        <v>1</v>
      </c>
      <c r="AU10" s="63"/>
      <c r="AV10" s="63"/>
      <c r="AW10" s="63"/>
      <c r="AX10" s="63"/>
      <c r="AY10" s="63"/>
      <c r="AZ10" s="63"/>
      <c r="BA10" s="63"/>
      <c r="BB10" s="63">
        <f>データ!W6</f>
        <v>590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172049</v>
      </c>
      <c r="D6" s="31">
        <f t="shared" si="3"/>
        <v>47</v>
      </c>
      <c r="E6" s="31">
        <f t="shared" si="3"/>
        <v>17</v>
      </c>
      <c r="F6" s="31">
        <f t="shared" si="3"/>
        <v>5</v>
      </c>
      <c r="G6" s="31">
        <f t="shared" si="3"/>
        <v>0</v>
      </c>
      <c r="H6" s="31" t="str">
        <f t="shared" si="3"/>
        <v>石川県　輪島市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2.08</v>
      </c>
      <c r="P6" s="32">
        <f t="shared" si="3"/>
        <v>77.77</v>
      </c>
      <c r="Q6" s="32">
        <f t="shared" si="3"/>
        <v>3380</v>
      </c>
      <c r="R6" s="32">
        <f t="shared" si="3"/>
        <v>28832</v>
      </c>
      <c r="S6" s="32">
        <f t="shared" si="3"/>
        <v>426.32</v>
      </c>
      <c r="T6" s="32">
        <f t="shared" si="3"/>
        <v>67.63</v>
      </c>
      <c r="U6" s="32">
        <f t="shared" si="3"/>
        <v>590</v>
      </c>
      <c r="V6" s="32">
        <f t="shared" si="3"/>
        <v>1</v>
      </c>
      <c r="W6" s="32">
        <f t="shared" si="3"/>
        <v>590</v>
      </c>
      <c r="X6" s="33">
        <f>IF(X7="",NA(),X7)</f>
        <v>56.49</v>
      </c>
      <c r="Y6" s="33">
        <f t="shared" ref="Y6:AG6" si="4">IF(Y7="",NA(),Y7)</f>
        <v>66.680000000000007</v>
      </c>
      <c r="Z6" s="33">
        <f t="shared" si="4"/>
        <v>69.12</v>
      </c>
      <c r="AA6" s="33">
        <f t="shared" si="4"/>
        <v>69.5</v>
      </c>
      <c r="AB6" s="33">
        <f t="shared" si="4"/>
        <v>69.349999999999994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6409.05</v>
      </c>
      <c r="BF6" s="33">
        <f t="shared" ref="BF6:BN6" si="7">IF(BF7="",NA(),BF7)</f>
        <v>4123.42</v>
      </c>
      <c r="BG6" s="33">
        <f t="shared" si="7"/>
        <v>3924.76</v>
      </c>
      <c r="BH6" s="33">
        <f t="shared" si="7"/>
        <v>4177.5</v>
      </c>
      <c r="BI6" s="33">
        <f t="shared" si="7"/>
        <v>4233.51</v>
      </c>
      <c r="BJ6" s="33">
        <f t="shared" si="7"/>
        <v>1239.2</v>
      </c>
      <c r="BK6" s="33">
        <f t="shared" si="7"/>
        <v>1197.82</v>
      </c>
      <c r="BL6" s="33">
        <f t="shared" si="7"/>
        <v>1126.77</v>
      </c>
      <c r="BM6" s="33">
        <f t="shared" si="7"/>
        <v>1044.8</v>
      </c>
      <c r="BN6" s="33">
        <f t="shared" si="7"/>
        <v>1081.8</v>
      </c>
      <c r="BO6" s="32" t="str">
        <f>IF(BO7="","",IF(BO7="-","【-】","【"&amp;SUBSTITUTE(TEXT(BO7,"#,##0.00"),"-","△")&amp;"】"))</f>
        <v>【1,015.77】</v>
      </c>
      <c r="BP6" s="33">
        <f>IF(BP7="",NA(),BP7)</f>
        <v>35.83</v>
      </c>
      <c r="BQ6" s="33">
        <f t="shared" ref="BQ6:BY6" si="8">IF(BQ7="",NA(),BQ7)</f>
        <v>32.03</v>
      </c>
      <c r="BR6" s="33">
        <f t="shared" si="8"/>
        <v>35.299999999999997</v>
      </c>
      <c r="BS6" s="33">
        <f t="shared" si="8"/>
        <v>30.36</v>
      </c>
      <c r="BT6" s="33">
        <f t="shared" si="8"/>
        <v>29.86</v>
      </c>
      <c r="BU6" s="33">
        <f t="shared" si="8"/>
        <v>51.56</v>
      </c>
      <c r="BV6" s="33">
        <f t="shared" si="8"/>
        <v>51.03</v>
      </c>
      <c r="BW6" s="33">
        <f t="shared" si="8"/>
        <v>50.9</v>
      </c>
      <c r="BX6" s="33">
        <f t="shared" si="8"/>
        <v>50.82</v>
      </c>
      <c r="BY6" s="33">
        <f t="shared" si="8"/>
        <v>52.19</v>
      </c>
      <c r="BZ6" s="32" t="str">
        <f>IF(BZ7="","",IF(BZ7="-","【-】","【"&amp;SUBSTITUTE(TEXT(BZ7,"#,##0.00"),"-","△")&amp;"】"))</f>
        <v>【52.78】</v>
      </c>
      <c r="CA6" s="33">
        <f>IF(CA7="",NA(),CA7)</f>
        <v>573.88</v>
      </c>
      <c r="CB6" s="33">
        <f t="shared" ref="CB6:CJ6" si="9">IF(CB7="",NA(),CB7)</f>
        <v>635.37</v>
      </c>
      <c r="CC6" s="33">
        <f t="shared" si="9"/>
        <v>580</v>
      </c>
      <c r="CD6" s="33">
        <f t="shared" si="9"/>
        <v>625.35</v>
      </c>
      <c r="CE6" s="33">
        <f t="shared" si="9"/>
        <v>631.57000000000005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43.35</v>
      </c>
      <c r="CM6" s="33">
        <f t="shared" ref="CM6:CU6" si="10">IF(CM7="",NA(),CM7)</f>
        <v>42.77</v>
      </c>
      <c r="CN6" s="33">
        <f t="shared" si="10"/>
        <v>42.77</v>
      </c>
      <c r="CO6" s="33">
        <f t="shared" si="10"/>
        <v>41.91</v>
      </c>
      <c r="CP6" s="33">
        <f t="shared" si="10"/>
        <v>40.46</v>
      </c>
      <c r="CQ6" s="33">
        <f t="shared" si="10"/>
        <v>55.2</v>
      </c>
      <c r="CR6" s="33">
        <f t="shared" si="10"/>
        <v>54.74</v>
      </c>
      <c r="CS6" s="33">
        <f t="shared" si="10"/>
        <v>53.78</v>
      </c>
      <c r="CT6" s="33">
        <f t="shared" si="10"/>
        <v>53.24</v>
      </c>
      <c r="CU6" s="33">
        <f t="shared" si="10"/>
        <v>52.31</v>
      </c>
      <c r="CV6" s="32" t="str">
        <f>IF(CV7="","",IF(CV7="-","【-】","【"&amp;SUBSTITUTE(TEXT(CV7,"#,##0.00"),"-","△")&amp;"】"))</f>
        <v>【52.74】</v>
      </c>
      <c r="CW6" s="33">
        <f>IF(CW7="",NA(),CW7)</f>
        <v>70.349999999999994</v>
      </c>
      <c r="CX6" s="33">
        <f t="shared" ref="CX6:DF6" si="11">IF(CX7="",NA(),CX7)</f>
        <v>73.040000000000006</v>
      </c>
      <c r="CY6" s="33">
        <f t="shared" si="11"/>
        <v>72.459999999999994</v>
      </c>
      <c r="CZ6" s="33">
        <f t="shared" si="11"/>
        <v>74.959999999999994</v>
      </c>
      <c r="DA6" s="33">
        <f t="shared" si="11"/>
        <v>77.459999999999994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172049</v>
      </c>
      <c r="D7" s="35">
        <v>47</v>
      </c>
      <c r="E7" s="35">
        <v>17</v>
      </c>
      <c r="F7" s="35">
        <v>5</v>
      </c>
      <c r="G7" s="35">
        <v>0</v>
      </c>
      <c r="H7" s="35" t="s">
        <v>96</v>
      </c>
      <c r="I7" s="35" t="s">
        <v>97</v>
      </c>
      <c r="J7" s="35" t="s">
        <v>98</v>
      </c>
      <c r="K7" s="35" t="s">
        <v>99</v>
      </c>
      <c r="L7" s="35" t="s">
        <v>100</v>
      </c>
      <c r="M7" s="36" t="s">
        <v>101</v>
      </c>
      <c r="N7" s="36" t="s">
        <v>102</v>
      </c>
      <c r="O7" s="36">
        <v>2.08</v>
      </c>
      <c r="P7" s="36">
        <v>77.77</v>
      </c>
      <c r="Q7" s="36">
        <v>3380</v>
      </c>
      <c r="R7" s="36">
        <v>28832</v>
      </c>
      <c r="S7" s="36">
        <v>426.32</v>
      </c>
      <c r="T7" s="36">
        <v>67.63</v>
      </c>
      <c r="U7" s="36">
        <v>590</v>
      </c>
      <c r="V7" s="36">
        <v>1</v>
      </c>
      <c r="W7" s="36">
        <v>590</v>
      </c>
      <c r="X7" s="36">
        <v>56.49</v>
      </c>
      <c r="Y7" s="36">
        <v>66.680000000000007</v>
      </c>
      <c r="Z7" s="36">
        <v>69.12</v>
      </c>
      <c r="AA7" s="36">
        <v>69.5</v>
      </c>
      <c r="AB7" s="36">
        <v>69.349999999999994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6409.05</v>
      </c>
      <c r="BF7" s="36">
        <v>4123.42</v>
      </c>
      <c r="BG7" s="36">
        <v>3924.76</v>
      </c>
      <c r="BH7" s="36">
        <v>4177.5</v>
      </c>
      <c r="BI7" s="36">
        <v>4233.51</v>
      </c>
      <c r="BJ7" s="36">
        <v>1239.2</v>
      </c>
      <c r="BK7" s="36">
        <v>1197.82</v>
      </c>
      <c r="BL7" s="36">
        <v>1126.77</v>
      </c>
      <c r="BM7" s="36">
        <v>1044.8</v>
      </c>
      <c r="BN7" s="36">
        <v>1081.8</v>
      </c>
      <c r="BO7" s="36">
        <v>1015.77</v>
      </c>
      <c r="BP7" s="36">
        <v>35.83</v>
      </c>
      <c r="BQ7" s="36">
        <v>32.03</v>
      </c>
      <c r="BR7" s="36">
        <v>35.299999999999997</v>
      </c>
      <c r="BS7" s="36">
        <v>30.36</v>
      </c>
      <c r="BT7" s="36">
        <v>29.86</v>
      </c>
      <c r="BU7" s="36">
        <v>51.56</v>
      </c>
      <c r="BV7" s="36">
        <v>51.03</v>
      </c>
      <c r="BW7" s="36">
        <v>50.9</v>
      </c>
      <c r="BX7" s="36">
        <v>50.82</v>
      </c>
      <c r="BY7" s="36">
        <v>52.19</v>
      </c>
      <c r="BZ7" s="36">
        <v>52.78</v>
      </c>
      <c r="CA7" s="36">
        <v>573.88</v>
      </c>
      <c r="CB7" s="36">
        <v>635.37</v>
      </c>
      <c r="CC7" s="36">
        <v>580</v>
      </c>
      <c r="CD7" s="36">
        <v>625.35</v>
      </c>
      <c r="CE7" s="36">
        <v>631.57000000000005</v>
      </c>
      <c r="CF7" s="36">
        <v>283.26</v>
      </c>
      <c r="CG7" s="36">
        <v>289.60000000000002</v>
      </c>
      <c r="CH7" s="36">
        <v>293.27</v>
      </c>
      <c r="CI7" s="36">
        <v>300.52</v>
      </c>
      <c r="CJ7" s="36">
        <v>296.14</v>
      </c>
      <c r="CK7" s="36">
        <v>289.81</v>
      </c>
      <c r="CL7" s="36">
        <v>43.35</v>
      </c>
      <c r="CM7" s="36">
        <v>42.77</v>
      </c>
      <c r="CN7" s="36">
        <v>42.77</v>
      </c>
      <c r="CO7" s="36">
        <v>41.91</v>
      </c>
      <c r="CP7" s="36">
        <v>40.46</v>
      </c>
      <c r="CQ7" s="36">
        <v>55.2</v>
      </c>
      <c r="CR7" s="36">
        <v>54.74</v>
      </c>
      <c r="CS7" s="36">
        <v>53.78</v>
      </c>
      <c r="CT7" s="36">
        <v>53.24</v>
      </c>
      <c r="CU7" s="36">
        <v>52.31</v>
      </c>
      <c r="CV7" s="36">
        <v>52.74</v>
      </c>
      <c r="CW7" s="36">
        <v>70.349999999999994</v>
      </c>
      <c r="CX7" s="36">
        <v>73.040000000000006</v>
      </c>
      <c r="CY7" s="36">
        <v>72.459999999999994</v>
      </c>
      <c r="CZ7" s="36">
        <v>74.959999999999994</v>
      </c>
      <c r="DA7" s="36">
        <v>77.459999999999994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cp:lastPrinted>2017-02-13T04:27:22Z</cp:lastPrinted>
  <dcterms:created xsi:type="dcterms:W3CDTF">2017-02-08T03:10:14Z</dcterms:created>
  <dcterms:modified xsi:type="dcterms:W3CDTF">2017-02-13T04:27:29Z</dcterms:modified>
  <cp:category/>
</cp:coreProperties>
</file>